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CAD3D5CE-971F-43D4-8B9E-28C8C5CC9F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Sheet1!$A$1:$W$186</definedName>
  </definedNames>
  <calcPr calcId="181029"/>
</workbook>
</file>

<file path=xl/calcChain.xml><?xml version="1.0" encoding="utf-8"?>
<calcChain xmlns="http://schemas.openxmlformats.org/spreadsheetml/2006/main">
  <c r="X177" i="1" l="1"/>
  <c r="X176" i="1"/>
  <c r="X175" i="1"/>
  <c r="U175" i="1" l="1"/>
  <c r="V176" i="1" s="1"/>
  <c r="T175" i="1"/>
  <c r="S175" i="1"/>
  <c r="B127" i="1"/>
  <c r="B126" i="1"/>
  <c r="B125" i="1"/>
  <c r="B91" i="1"/>
  <c r="V162" i="1"/>
  <c r="W162" i="1" s="1"/>
  <c r="X162" i="1" s="1"/>
  <c r="V155" i="1"/>
  <c r="W155" i="1" s="1"/>
  <c r="X155" i="1" s="1"/>
  <c r="V154" i="1"/>
  <c r="W154" i="1" s="1"/>
  <c r="X154" i="1" s="1"/>
  <c r="V145" i="1"/>
  <c r="W145" i="1" s="1"/>
  <c r="X145" i="1" s="1"/>
  <c r="V144" i="1"/>
  <c r="W144" i="1" s="1"/>
  <c r="X144" i="1" s="1"/>
  <c r="V143" i="1"/>
  <c r="W143" i="1" s="1"/>
  <c r="X143" i="1" s="1"/>
  <c r="V142" i="1"/>
  <c r="W142" i="1" s="1"/>
  <c r="X142" i="1" s="1"/>
  <c r="V141" i="1"/>
  <c r="W141" i="1" s="1"/>
  <c r="X141" i="1" s="1"/>
  <c r="V137" i="1"/>
  <c r="W137" i="1" s="1"/>
  <c r="X137" i="1" s="1"/>
  <c r="V136" i="1"/>
  <c r="W136" i="1" s="1"/>
  <c r="X136" i="1" s="1"/>
  <c r="V135" i="1"/>
  <c r="W135" i="1" s="1"/>
  <c r="X135" i="1" s="1"/>
  <c r="V134" i="1"/>
  <c r="W134" i="1" s="1"/>
  <c r="X134" i="1" s="1"/>
  <c r="V133" i="1"/>
  <c r="W133" i="1" s="1"/>
  <c r="X133" i="1" s="1"/>
  <c r="V132" i="1"/>
  <c r="W132" i="1" s="1"/>
  <c r="X132" i="1" s="1"/>
  <c r="V129" i="1"/>
  <c r="W129" i="1" s="1"/>
  <c r="X129" i="1" s="1"/>
  <c r="V124" i="1"/>
  <c r="W124" i="1" s="1"/>
  <c r="X124" i="1" s="1"/>
  <c r="V123" i="1"/>
  <c r="W123" i="1" s="1"/>
  <c r="X123" i="1" s="1"/>
  <c r="V122" i="1"/>
  <c r="W122" i="1" s="1"/>
  <c r="X122" i="1" s="1"/>
  <c r="V121" i="1"/>
  <c r="W121" i="1" s="1"/>
  <c r="X121" i="1" s="1"/>
  <c r="V120" i="1"/>
  <c r="W120" i="1" s="1"/>
  <c r="X120" i="1" s="1"/>
  <c r="V119" i="1"/>
  <c r="W119" i="1" s="1"/>
  <c r="X119" i="1" s="1"/>
  <c r="V117" i="1"/>
  <c r="W117" i="1" s="1"/>
  <c r="X117" i="1" s="1"/>
  <c r="V116" i="1"/>
  <c r="W116" i="1" s="1"/>
  <c r="X116" i="1" s="1"/>
  <c r="V115" i="1"/>
  <c r="W115" i="1" s="1"/>
  <c r="X115" i="1" s="1"/>
  <c r="V114" i="1"/>
  <c r="W114" i="1" s="1"/>
  <c r="X114" i="1" s="1"/>
  <c r="V95" i="1"/>
  <c r="W95" i="1" s="1"/>
  <c r="X95" i="1" s="1"/>
  <c r="V94" i="1"/>
  <c r="W94" i="1" s="1"/>
  <c r="X94" i="1" s="1"/>
  <c r="V90" i="1"/>
  <c r="W90" i="1" s="1"/>
  <c r="X90" i="1" s="1"/>
  <c r="V89" i="1"/>
  <c r="V85" i="1"/>
  <c r="W85" i="1" s="1"/>
  <c r="X85" i="1" s="1"/>
  <c r="V84" i="1"/>
  <c r="V69" i="1"/>
  <c r="W69" i="1" s="1"/>
  <c r="X69" i="1" s="1"/>
  <c r="V68" i="1"/>
  <c r="W68" i="1" s="1"/>
  <c r="X68" i="1" s="1"/>
  <c r="V57" i="1"/>
  <c r="W57" i="1" s="1"/>
  <c r="X57" i="1" s="1"/>
  <c r="V33" i="1"/>
  <c r="W33" i="1" s="1"/>
  <c r="X33" i="1" s="1"/>
  <c r="V16" i="1"/>
  <c r="W16" i="1" s="1"/>
  <c r="X16" i="1" s="1"/>
  <c r="W175" i="1" l="1"/>
  <c r="V175" i="1"/>
  <c r="V177" i="1" l="1"/>
  <c r="W176" i="1"/>
  <c r="W177" i="1" s="1"/>
  <c r="T176" i="1"/>
  <c r="T177" i="1" s="1"/>
  <c r="U176" i="1"/>
  <c r="U177" i="1" s="1"/>
  <c r="R175" i="1" l="1"/>
  <c r="Q175" i="1"/>
  <c r="R176" i="1" s="1"/>
  <c r="S176" i="1" l="1"/>
  <c r="S177" i="1" s="1"/>
  <c r="R177" i="1"/>
  <c r="P175" i="1"/>
  <c r="O175" i="1"/>
  <c r="N175" i="1"/>
  <c r="M175" i="1"/>
</calcChain>
</file>

<file path=xl/sharedStrings.xml><?xml version="1.0" encoding="utf-8"?>
<sst xmlns="http://schemas.openxmlformats.org/spreadsheetml/2006/main" count="489" uniqueCount="301">
  <si>
    <t>Description of Asset</t>
  </si>
  <si>
    <t>Value on acquisition</t>
  </si>
  <si>
    <t>Date of Acquisition</t>
  </si>
  <si>
    <t>Location of Asset</t>
  </si>
  <si>
    <t>Replacement Cost (Insurance Value)</t>
  </si>
  <si>
    <t>Annual Contribution</t>
  </si>
  <si>
    <t>Life expectancy</t>
  </si>
  <si>
    <t>Disposal date</t>
  </si>
  <si>
    <t>Nature of disposal</t>
  </si>
  <si>
    <t>Additonal Comments</t>
  </si>
  <si>
    <t>Land and Buildings</t>
  </si>
  <si>
    <t>Lythwood Pavillion</t>
  </si>
  <si>
    <t>Lythwood Pavilion</t>
  </si>
  <si>
    <t>Longmeadow Toilet Block</t>
  </si>
  <si>
    <t>Long Meadow Play Park</t>
  </si>
  <si>
    <t>Parish Office</t>
  </si>
  <si>
    <t>Lyth Hill Road</t>
  </si>
  <si>
    <t>Prefab Community Building</t>
  </si>
  <si>
    <t>off Lythwood Hall Lane</t>
  </si>
  <si>
    <t>Stanley Parker Playing Fields</t>
  </si>
  <si>
    <t>Gift</t>
  </si>
  <si>
    <t>Lythwood Sports area</t>
  </si>
  <si>
    <t>Astro Turf Pitch</t>
  </si>
  <si>
    <t>Purchase</t>
  </si>
  <si>
    <t>£1500.00</t>
  </si>
  <si>
    <t>10 years</t>
  </si>
  <si>
    <t>Long Meadow Play Area</t>
  </si>
  <si>
    <t>BMX Track</t>
  </si>
  <si>
    <t>15 years</t>
  </si>
  <si>
    <t>Skateboard area</t>
  </si>
  <si>
    <t>Solar panels on Pavilion roof</t>
  </si>
  <si>
    <t>Floodlight at Skate Park</t>
  </si>
  <si>
    <t>18 planters and brackets</t>
  </si>
  <si>
    <t>The Parade</t>
  </si>
  <si>
    <t>Kept at Weeping Cross nursery out of season.</t>
  </si>
  <si>
    <t>John Deere tractor</t>
  </si>
  <si>
    <t>£1,000.00</t>
  </si>
  <si>
    <t>7 years</t>
  </si>
  <si>
    <t>Kubota tractor + 2 trailed cast rollers 30" by 18"; 6 ft dragnet; 6 ft 3 point linkage brush; 2 Sisis gang mowers; 1 Masport 24" cylinder mower; 1 snow blade; 1 McConnel hedge cutter; 1 Agrifab trailed sweeper; 1 Sisis spiker.</t>
  </si>
  <si>
    <t>Lythwood Pavilion - see note</t>
  </si>
  <si>
    <t>Some equipment still at Oakmeadow School</t>
  </si>
  <si>
    <t>Container to store tractors</t>
  </si>
  <si>
    <t xml:space="preserve">Gang mowers </t>
  </si>
  <si>
    <t>£514.29</t>
  </si>
  <si>
    <t>Groomer for Astro Turf</t>
  </si>
  <si>
    <t>£600.00</t>
  </si>
  <si>
    <t>5 years</t>
  </si>
  <si>
    <t>Chairman's Chain</t>
  </si>
  <si>
    <t>Safe in Parish Office</t>
  </si>
  <si>
    <t>New links added Jan 2016 at cost of £455 (included in value).</t>
  </si>
  <si>
    <t>Notice Board</t>
  </si>
  <si>
    <t>Community Assets, unable to dispose of (Nominal Value)</t>
  </si>
  <si>
    <t>The Common &amp; part of perimeter road 2.5 acres</t>
  </si>
  <si>
    <t>mentioned above</t>
  </si>
  <si>
    <t>Several Verges????</t>
  </si>
  <si>
    <t>Parr's Pool and spinney - 2.5 acres</t>
  </si>
  <si>
    <t>25 year lease from Shropshire Council</t>
  </si>
  <si>
    <t>The Glebelands approx 1.5 acres</t>
  </si>
  <si>
    <t>Rented from Diocese</t>
  </si>
  <si>
    <t>Community Woodland 15.4 hectares</t>
  </si>
  <si>
    <t>pre 2013</t>
  </si>
  <si>
    <t>Floodlit Bowling Green</t>
  </si>
  <si>
    <t>Floodlit Astro Turf and Tennis Court</t>
  </si>
  <si>
    <t>7 Walkway benches</t>
  </si>
  <si>
    <t>6 litter bins (The Common, Cross Roads, Library and 3 at Parade)</t>
  </si>
  <si>
    <t>5 Dog Bins</t>
  </si>
  <si>
    <t>General Signage</t>
  </si>
  <si>
    <t>The Common</t>
  </si>
  <si>
    <t>new board at Parade c2013/4</t>
  </si>
  <si>
    <t>Eagle Carving</t>
  </si>
  <si>
    <t>£800.00</t>
  </si>
  <si>
    <t>Pulley Lane</t>
  </si>
  <si>
    <t>2  storage units</t>
  </si>
  <si>
    <t>Office equipment:</t>
  </si>
  <si>
    <t>Computer</t>
  </si>
  <si>
    <t>£333.33</t>
  </si>
  <si>
    <t>3 years</t>
  </si>
  <si>
    <t>Laminator</t>
  </si>
  <si>
    <t xml:space="preserve">Guillotine </t>
  </si>
  <si>
    <t>Shredder</t>
  </si>
  <si>
    <t>Phone/fax + mobile phones</t>
  </si>
  <si>
    <t>2 filing cabinets</t>
  </si>
  <si>
    <t>Safe</t>
  </si>
  <si>
    <t>Microwave</t>
  </si>
  <si>
    <t>Fridge</t>
  </si>
  <si>
    <t>Kettle</t>
  </si>
  <si>
    <t>Vacuum cleaner</t>
  </si>
  <si>
    <t xml:space="preserve">6 Chairs </t>
  </si>
  <si>
    <t>Office chair</t>
  </si>
  <si>
    <t>Coffee table</t>
  </si>
  <si>
    <t>Honours Board</t>
  </si>
  <si>
    <t>Grounds maintenance equipment:</t>
  </si>
  <si>
    <t>Lifebuoy</t>
  </si>
  <si>
    <t>Parrs Pool</t>
  </si>
  <si>
    <t>2 netball posts &amp; nets</t>
  </si>
  <si>
    <t>3 tennis nets</t>
  </si>
  <si>
    <t>5-a-side goals</t>
  </si>
  <si>
    <t>5-a-side nets (2)</t>
  </si>
  <si>
    <t>Football goal posts (5 sets)</t>
  </si>
  <si>
    <t>£750.00</t>
  </si>
  <si>
    <t>£187.50</t>
  </si>
  <si>
    <t>4 years</t>
  </si>
  <si>
    <t>Football goal nets</t>
  </si>
  <si>
    <t>Strimmers (2)</t>
  </si>
  <si>
    <t>Lawn mowers (2)</t>
  </si>
  <si>
    <t>£266.67</t>
  </si>
  <si>
    <t>Long Meadow container</t>
  </si>
  <si>
    <t>Shears</t>
  </si>
  <si>
    <t>Lawn edging shears</t>
  </si>
  <si>
    <t>Hedge cutters (2)</t>
  </si>
  <si>
    <t>£150.00 each</t>
  </si>
  <si>
    <t>2 years</t>
  </si>
  <si>
    <t>Stihl hedge trimmer</t>
  </si>
  <si>
    <t>Extendable branch cutter</t>
  </si>
  <si>
    <t>£114.29</t>
  </si>
  <si>
    <t>Power washer</t>
  </si>
  <si>
    <t>£20.00</t>
  </si>
  <si>
    <t>Lythwood Pavilion; YCB</t>
  </si>
  <si>
    <t>£200.00</t>
  </si>
  <si>
    <t>£40.00</t>
  </si>
  <si>
    <t>Drain rods</t>
  </si>
  <si>
    <t>Ladders/platform</t>
  </si>
  <si>
    <t>General equipment, see below:</t>
  </si>
  <si>
    <t>£1,000.00 total</t>
  </si>
  <si>
    <t>2 forks</t>
  </si>
  <si>
    <t>2 spades</t>
  </si>
  <si>
    <t>Shovel</t>
  </si>
  <si>
    <t>Rake</t>
  </si>
  <si>
    <t xml:space="preserve">Grass rake </t>
  </si>
  <si>
    <t>Edging shears</t>
  </si>
  <si>
    <t>Fisker loppers</t>
  </si>
  <si>
    <t>24v cordless drill and bits</t>
  </si>
  <si>
    <t>Spanners</t>
  </si>
  <si>
    <t>Screwdrivers</t>
  </si>
  <si>
    <t>Saws</t>
  </si>
  <si>
    <t>Hammers</t>
  </si>
  <si>
    <t>Toolbox</t>
  </si>
  <si>
    <t>Leases:</t>
  </si>
  <si>
    <t>The Council leases Borough Field from Shropshire Council on a 25 year lease at a rent of £1 p.a.</t>
  </si>
  <si>
    <t>The Council leases Parr's Pool from Shropshire Council on a 25 year lease at a rent of £1 p.a.</t>
  </si>
  <si>
    <t>The Council leases The Glebelands from the church (Diocese of Lichfield?) on a 5 year lease at a rent of £500 p.a.</t>
  </si>
  <si>
    <t>The Council leases the allotments to the Allotments Assoc on a 6 year lease at £2 p.a.</t>
  </si>
  <si>
    <t>The Council holds Long Meadow on a bare licence from Shropshire Council.</t>
  </si>
  <si>
    <t>The Council leases the Bowling Green to Bayston Hill Crown Green Bowling Club at £12 p.a.</t>
  </si>
  <si>
    <t>n/k</t>
  </si>
  <si>
    <t>New equipment installed Jan 2016: Dish roundabout; Nest swing; Stand-on carousel (toddler); Activity tower; 311m2 safe surface matting; £32,723</t>
  </si>
  <si>
    <t>4 found in 2016</t>
  </si>
  <si>
    <t>checked 2016</t>
  </si>
  <si>
    <t>Lythwood</t>
  </si>
  <si>
    <t>Desk (workstation)?</t>
  </si>
  <si>
    <t>Workstation replaced by desk?</t>
  </si>
  <si>
    <t>checked</t>
  </si>
  <si>
    <t xml:space="preserve">Block and Gavel </t>
  </si>
  <si>
    <t>Lythwood Astro turf</t>
  </si>
  <si>
    <t>Lythwood / Longmeadow</t>
  </si>
  <si>
    <t>Check status</t>
  </si>
  <si>
    <t>Check location</t>
  </si>
  <si>
    <t>Check account package online</t>
  </si>
  <si>
    <t>Purchased second hand</t>
  </si>
  <si>
    <t>Land Gifted</t>
  </si>
  <si>
    <t>Land gifted</t>
  </si>
  <si>
    <t>Land with Nominal Value only</t>
  </si>
  <si>
    <t>MUGA</t>
  </si>
  <si>
    <t>?</t>
  </si>
  <si>
    <t>125 Lease from Shropshire Council</t>
  </si>
  <si>
    <t>Lease renewed in 2007?</t>
  </si>
  <si>
    <r>
      <rPr>
        <b/>
        <sz val="11"/>
        <color theme="1"/>
        <rFont val="Calibri"/>
        <family val="2"/>
        <scheme val="minor"/>
      </rPr>
      <t>Playground equipment at Long Meadow Play Area</t>
    </r>
    <r>
      <rPr>
        <sz val="11"/>
        <color theme="1"/>
        <rFont val="Calibri"/>
        <family val="2"/>
        <scheme val="minor"/>
      </rPr>
      <t xml:space="preserve"> (Comprising in 2016:  Activity tower; Adventure climber; Glide ride; Wheelchair Roundabout; Overhead Rotator; Embankment slide &amp; steps; Agility trail; Parallel bars; DDA Dish roundabout; Junior Swings; Nest Swing; Toddler gate &amp; fencing; Toddler climbing frame; Stand-on carousel; Toddler swings; Spring rider; Multi-use goal end; 311m2 safety matting; wet pour tarmac)</t>
    </r>
  </si>
  <si>
    <t>2001 - upgraded 2016</t>
  </si>
  <si>
    <t>4 new columns &amp; 13 lanterns replaced with LEDs in 2015 at cost of £17,511.71 (inc £6,460 for connection &amp; testing)</t>
  </si>
  <si>
    <t>Cycle for handyman (Cyclescheme)</t>
  </si>
  <si>
    <t>Cyclescheme</t>
  </si>
  <si>
    <t>pre 1968</t>
  </si>
  <si>
    <t>Pre 2000</t>
  </si>
  <si>
    <t>Transferred from Condover PC</t>
  </si>
  <si>
    <t>Purchased</t>
  </si>
  <si>
    <t xml:space="preserve">Lythwood </t>
  </si>
  <si>
    <t>1 storage unit</t>
  </si>
  <si>
    <t>Longmeadow</t>
  </si>
  <si>
    <t>Bowling club</t>
  </si>
  <si>
    <t>re-constructed</t>
  </si>
  <si>
    <t>Extended in 2014</t>
  </si>
  <si>
    <t>Allotments</t>
  </si>
  <si>
    <t>Leased to allotment society on peppercorn rent</t>
  </si>
  <si>
    <t xml:space="preserve">Kettle </t>
  </si>
  <si>
    <t>Community Building</t>
  </si>
  <si>
    <t>Fire extinguishers x 3; Fire blanket</t>
  </si>
  <si>
    <t>Fire extinguishers  x 3: fire blanket</t>
  </si>
  <si>
    <t>Lythwood pavillion</t>
  </si>
  <si>
    <t xml:space="preserve">Fire extinguisher </t>
  </si>
  <si>
    <t>Unserviceable - to be disposed of in 2016</t>
  </si>
  <si>
    <t>Fire blanket purchased July 15 £23.40</t>
  </si>
  <si>
    <t>2015 - Parade shelter removed (2 shelters relocated)</t>
  </si>
  <si>
    <t>Total Fixed Asset Value</t>
  </si>
  <si>
    <t>Vacuum cleaners (x 2)</t>
  </si>
  <si>
    <r>
      <rPr>
        <b/>
        <sz val="11"/>
        <color theme="1"/>
        <rFont val="Calibri"/>
        <family val="2"/>
        <scheme val="minor"/>
      </rPr>
      <t>Equipment at Skate Park</t>
    </r>
    <r>
      <rPr>
        <sz val="11"/>
        <color theme="1"/>
        <rFont val="Calibri"/>
        <family val="2"/>
        <scheme val="minor"/>
      </rPr>
      <t>; (6'x12' Quarterpipe; 3' x 8' Quarterpipe; 2' x 8' Driveway Combo; 8' Round Grind Rail; 4' x 8' Jump Combo with 4' x 8' Street Spine; 4' x 8' Flat Bank; 3' x 8' Flat Bank; 1' Grind box)</t>
    </r>
  </si>
  <si>
    <t>Fixed Asset Registers</t>
  </si>
  <si>
    <t>Leased/ sold to Handyman R Pugh</t>
  </si>
  <si>
    <t>Hired / sold to Roger Pugh</t>
  </si>
  <si>
    <t>Litter bins purhased from lJc money</t>
  </si>
  <si>
    <t>8 years</t>
  </si>
  <si>
    <t>Contribution only covers replacement of surface, not fencing</t>
  </si>
  <si>
    <t>12 years</t>
  </si>
  <si>
    <t>Surface of BMX Track</t>
  </si>
  <si>
    <t>Bus shelters -  (2 x A49, Lyth Hill Road, Beeches,  Overdale Rd, Lythwood Rd)</t>
  </si>
  <si>
    <t>Rotary Mower</t>
  </si>
  <si>
    <t>20 yeara</t>
  </si>
  <si>
    <t xml:space="preserve">Scrapped </t>
  </si>
  <si>
    <t>No longer able to purchase replacement blades</t>
  </si>
  <si>
    <t>Cabinet outside Beeches Medical Practice</t>
  </si>
  <si>
    <t>Gifted by Tarmac Quarry</t>
  </si>
  <si>
    <t>Defibrillator cabinet</t>
  </si>
  <si>
    <t>Wall outside Beeches Medical Practice</t>
  </si>
  <si>
    <t>Scrapped March 2017</t>
  </si>
  <si>
    <t>8 Litter Bins</t>
  </si>
  <si>
    <t>Lythwood &amp; Community woodland</t>
  </si>
  <si>
    <t>Laptop Computer &amp; Office Software</t>
  </si>
  <si>
    <t>Telescopic loppers</t>
  </si>
  <si>
    <t>Geared loppers</t>
  </si>
  <si>
    <t>4 tread step ladder replaced 2018</t>
  </si>
  <si>
    <t>Scrapped March 2018</t>
  </si>
  <si>
    <t>Tanaka hedge cutter</t>
  </si>
  <si>
    <t>Lythwood pavilion</t>
  </si>
  <si>
    <t>Sack Trolley</t>
  </si>
  <si>
    <t>Replacement mobile phones x 3</t>
  </si>
  <si>
    <t>Handypersons</t>
  </si>
  <si>
    <t>Nature of Acquisition / Disposal</t>
  </si>
  <si>
    <t>Line Marker (transfer wheel)</t>
  </si>
  <si>
    <t>Line Marker (spray)</t>
  </si>
  <si>
    <t>12 Conference chairs (upholstered)</t>
  </si>
  <si>
    <t>Leaf Blower</t>
  </si>
  <si>
    <t>Filing cabinet</t>
  </si>
  <si>
    <t>Angle Grinder (Rechargable) &amp; battery</t>
  </si>
  <si>
    <t>Spare battery for angle grinder</t>
  </si>
  <si>
    <t>Silent Soldier</t>
  </si>
  <si>
    <t>Outdoor Gym comprising 8 pieces of  gym equipment&amp; grass matting</t>
  </si>
  <si>
    <t>Memorial hall garden</t>
  </si>
  <si>
    <t>Display boards</t>
  </si>
  <si>
    <t>Bowling Green Sprayer - Supaturf Evenspray Club - Model No:  2088-373-554 Serial No.:  105722</t>
  </si>
  <si>
    <t>Lythwood (Bowling container)</t>
  </si>
  <si>
    <t>Picnic benches at Longmeadow (x 2)</t>
  </si>
  <si>
    <t>Picnic benches at Longmeadow (X 4)</t>
  </si>
  <si>
    <t>Dew Brush</t>
  </si>
  <si>
    <t>Defibrillator - ZOLL AED Plus</t>
  </si>
  <si>
    <t>Purchased with donation</t>
  </si>
  <si>
    <t>Epson EB-S39 Video Projector</t>
  </si>
  <si>
    <t>Rotary Seed &amp; Fertiliser Spreader</t>
  </si>
  <si>
    <t>Lythwood Tennis Court</t>
  </si>
  <si>
    <t>Replaced 2019</t>
  </si>
  <si>
    <t xml:space="preserve">Fax Scrapped 2019 </t>
  </si>
  <si>
    <t>Long Meadow Play Park &amp; Sensory Gardens</t>
  </si>
  <si>
    <t>3 Litter Bins</t>
  </si>
  <si>
    <t>Lyth Hill Rd and Lower Pully Lane</t>
  </si>
  <si>
    <t>Drain Rods</t>
  </si>
  <si>
    <t>Iphone 5S mobile phone &amp; case</t>
  </si>
  <si>
    <t>Square Card Payments Reader</t>
  </si>
  <si>
    <t>Lenovo Tablets x 4</t>
  </si>
  <si>
    <t>Power Tools/Batteries</t>
  </si>
  <si>
    <t>2nd Hand Trailor &amp; Renovation Cost</t>
  </si>
  <si>
    <t>Christmas Tree Lights</t>
  </si>
  <si>
    <t>Chainsaw Sharpener Tool</t>
  </si>
  <si>
    <t>Litterpickers</t>
  </si>
  <si>
    <t>Battery Charger</t>
  </si>
  <si>
    <t>31.12.21</t>
  </si>
  <si>
    <t>Byepass lopper and garden tool set</t>
  </si>
  <si>
    <t>30.4.21</t>
  </si>
  <si>
    <t>Tyre Air Compressor</t>
  </si>
  <si>
    <t>31.8.21</t>
  </si>
  <si>
    <t>Laptop (Lenovo Idealpad)</t>
  </si>
  <si>
    <t>12.8.21</t>
  </si>
  <si>
    <t>Projector</t>
  </si>
  <si>
    <t>30.11.21</t>
  </si>
  <si>
    <t>HP Printer</t>
  </si>
  <si>
    <t>24.2.22</t>
  </si>
  <si>
    <t>Office chairs</t>
  </si>
  <si>
    <t>17.2.22</t>
  </si>
  <si>
    <t>Brush attachment for EGO tool</t>
  </si>
  <si>
    <t>4.3.22</t>
  </si>
  <si>
    <t>EGO power tool rechargable battery</t>
  </si>
  <si>
    <t>25.3.22</t>
  </si>
  <si>
    <t>Noticeboard</t>
  </si>
  <si>
    <t>11.3.22</t>
  </si>
  <si>
    <t>Lampost Banners x 5</t>
  </si>
  <si>
    <t>Various</t>
  </si>
  <si>
    <t>Benches x 3</t>
  </si>
  <si>
    <t>Bike shelter</t>
  </si>
  <si>
    <t>Laptop (HP)</t>
  </si>
  <si>
    <t>31.3.22</t>
  </si>
  <si>
    <t>Keyboard</t>
  </si>
  <si>
    <t xml:space="preserve">Docking station </t>
  </si>
  <si>
    <t>Computer screen</t>
  </si>
  <si>
    <t>EGO hedge trimmer</t>
  </si>
  <si>
    <t>1 bench destroyed 2017/ 2 benches damaged 2019</t>
  </si>
  <si>
    <t>Other Assets</t>
  </si>
  <si>
    <t>Returned as faulty</t>
  </si>
  <si>
    <t>6 public benches (The Common, A49, Cross Roads, Library, 2 on playing fields)</t>
  </si>
  <si>
    <t>Memorial Hall</t>
  </si>
  <si>
    <t>Disposed</t>
  </si>
  <si>
    <t>Bayston Hill Asset Register as at 31 March 2023</t>
  </si>
  <si>
    <t>Memorial Hall Wall</t>
  </si>
  <si>
    <t>Lythwood Sports Area</t>
  </si>
  <si>
    <t>Footway lights -  226, plus floodlights on sports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</si>
</sst>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/>
    <xf numFmtId="164" fontId="0" fillId="0" borderId="0" xfId="0" applyNumberFormat="1"/>
    <xf numFmtId="164" fontId="0" fillId="0" borderId="0" xfId="0" quotePrefix="1" applyNumberFormat="1"/>
    <xf numFmtId="164" fontId="3" fillId="3" borderId="0" xfId="2" applyNumberFormat="1"/>
    <xf numFmtId="164" fontId="2" fillId="2" borderId="0" xfId="1" applyNumberFormat="1"/>
    <xf numFmtId="0" fontId="5" fillId="5" borderId="1" xfId="4" applyAlignment="1">
      <alignment wrapText="1"/>
    </xf>
    <xf numFmtId="4" fontId="0" fillId="0" borderId="0" xfId="0" applyNumberFormat="1"/>
    <xf numFmtId="17" fontId="0" fillId="0" borderId="0" xfId="0" applyNumberFormat="1" applyAlignment="1">
      <alignment wrapText="1"/>
    </xf>
    <xf numFmtId="164" fontId="4" fillId="4" borderId="0" xfId="3" applyNumberFormat="1"/>
    <xf numFmtId="0" fontId="4" fillId="4" borderId="0" xfId="3"/>
    <xf numFmtId="0" fontId="6" fillId="7" borderId="0" xfId="6" applyAlignment="1">
      <alignment wrapText="1"/>
    </xf>
    <xf numFmtId="164" fontId="6" fillId="7" borderId="0" xfId="6" applyNumberFormat="1"/>
    <xf numFmtId="0" fontId="6" fillId="7" borderId="0" xfId="6"/>
    <xf numFmtId="0" fontId="1" fillId="7" borderId="0" xfId="6" applyFont="1" applyAlignment="1">
      <alignment wrapText="1"/>
    </xf>
    <xf numFmtId="164" fontId="4" fillId="4" borderId="1" xfId="3" applyNumberFormat="1" applyBorder="1"/>
    <xf numFmtId="164" fontId="6" fillId="9" borderId="0" xfId="8" applyNumberFormat="1"/>
    <xf numFmtId="164" fontId="6" fillId="8" borderId="0" xfId="7" applyNumberFormat="1"/>
    <xf numFmtId="6" fontId="0" fillId="0" borderId="0" xfId="0" applyNumberFormat="1" applyAlignment="1">
      <alignment wrapText="1"/>
    </xf>
    <xf numFmtId="0" fontId="3" fillId="3" borderId="1" xfId="2" applyBorder="1" applyAlignment="1">
      <alignment wrapText="1"/>
    </xf>
    <xf numFmtId="8" fontId="0" fillId="0" borderId="0" xfId="0" applyNumberFormat="1"/>
    <xf numFmtId="6" fontId="0" fillId="0" borderId="0" xfId="0" applyNumberFormat="1"/>
    <xf numFmtId="0" fontId="6" fillId="10" borderId="0" xfId="9"/>
    <xf numFmtId="164" fontId="6" fillId="10" borderId="0" xfId="9" applyNumberFormat="1" applyAlignment="1">
      <alignment wrapText="1"/>
    </xf>
    <xf numFmtId="0" fontId="6" fillId="10" borderId="0" xfId="9" applyAlignment="1">
      <alignment wrapText="1"/>
    </xf>
    <xf numFmtId="0" fontId="6" fillId="10" borderId="0" xfId="9" applyNumberFormat="1"/>
    <xf numFmtId="0" fontId="0" fillId="7" borderId="0" xfId="6" applyFont="1"/>
    <xf numFmtId="164" fontId="0" fillId="11" borderId="0" xfId="0" applyNumberFormat="1" applyFill="1"/>
    <xf numFmtId="0" fontId="3" fillId="3" borderId="0" xfId="2" applyBorder="1" applyAlignment="1">
      <alignment wrapText="1"/>
    </xf>
    <xf numFmtId="4" fontId="6" fillId="7" borderId="0" xfId="6" applyNumberFormat="1"/>
    <xf numFmtId="0" fontId="0" fillId="12" borderId="0" xfId="0" applyFill="1"/>
    <xf numFmtId="0" fontId="0" fillId="10" borderId="0" xfId="9" applyFont="1" applyAlignment="1">
      <alignment wrapText="1"/>
    </xf>
    <xf numFmtId="0" fontId="0" fillId="12" borderId="0" xfId="0" applyFill="1" applyAlignment="1">
      <alignment wrapText="1"/>
    </xf>
    <xf numFmtId="164" fontId="0" fillId="12" borderId="0" xfId="0" applyNumberFormat="1" applyFill="1"/>
    <xf numFmtId="14" fontId="0" fillId="0" borderId="0" xfId="0" applyNumberFormat="1"/>
    <xf numFmtId="0" fontId="0" fillId="0" borderId="0" xfId="0" quotePrefix="1" applyAlignment="1">
      <alignment wrapText="1"/>
    </xf>
    <xf numFmtId="164" fontId="2" fillId="13" borderId="0" xfId="0" applyNumberFormat="1" applyFont="1" applyFill="1"/>
    <xf numFmtId="164" fontId="4" fillId="0" borderId="0" xfId="3" applyNumberFormat="1" applyFill="1"/>
    <xf numFmtId="0" fontId="5" fillId="0" borderId="1" xfId="4" applyFill="1" applyAlignment="1">
      <alignment wrapText="1"/>
    </xf>
    <xf numFmtId="164" fontId="6" fillId="0" borderId="0" xfId="7" applyNumberFormat="1" applyFill="1"/>
    <xf numFmtId="164" fontId="6" fillId="0" borderId="0" xfId="8" applyNumberFormat="1" applyFill="1"/>
    <xf numFmtId="164" fontId="0" fillId="14" borderId="0" xfId="0" applyNumberFormat="1" applyFill="1"/>
    <xf numFmtId="164" fontId="6" fillId="0" borderId="0" xfId="5" applyNumberFormat="1" applyFill="1"/>
    <xf numFmtId="0" fontId="0" fillId="14" borderId="0" xfId="0" applyFill="1"/>
    <xf numFmtId="0" fontId="0" fillId="15" borderId="0" xfId="0" applyFill="1" applyAlignment="1">
      <alignment wrapText="1"/>
    </xf>
    <xf numFmtId="164" fontId="0" fillId="0" borderId="0" xfId="0" applyNumberFormat="1" applyAlignment="1">
      <alignment wrapText="1"/>
    </xf>
    <xf numFmtId="164" fontId="5" fillId="0" borderId="1" xfId="4" applyNumberFormat="1" applyFill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</cellXfs>
  <cellStyles count="10">
    <cellStyle name="20% - Accent1" xfId="5" builtinId="30"/>
    <cellStyle name="20% - Accent3" xfId="6" builtinId="38"/>
    <cellStyle name="20% - Accent4" xfId="7" builtinId="42"/>
    <cellStyle name="20% - Accent5" xfId="8" builtinId="46"/>
    <cellStyle name="40% - Accent3" xfId="9" builtinId="39"/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Medium9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5"/>
  <sheetViews>
    <sheetView tabSelected="1" workbookViewId="0">
      <pane ySplit="3" topLeftCell="A164" activePane="bottomLeft" state="frozen"/>
      <selection pane="bottomLeft" activeCell="X175" sqref="X175"/>
    </sheetView>
  </sheetViews>
  <sheetFormatPr defaultRowHeight="14.4" x14ac:dyDescent="0.3"/>
  <cols>
    <col min="1" max="1" width="32.88671875" customWidth="1"/>
    <col min="2" max="2" width="15.109375" style="5" customWidth="1"/>
    <col min="3" max="3" width="12.44140625" customWidth="1"/>
    <col min="4" max="4" width="13.5546875" style="3" customWidth="1"/>
    <col min="5" max="5" width="27.6640625" customWidth="1"/>
    <col min="6" max="6" width="18.109375" customWidth="1"/>
    <col min="7" max="7" width="18" hidden="1" customWidth="1"/>
    <col min="8" max="8" width="18.44140625" hidden="1" customWidth="1"/>
    <col min="9" max="9" width="8.88671875" hidden="1" customWidth="1"/>
    <col min="10" max="10" width="12.109375" style="3" hidden="1" customWidth="1"/>
    <col min="11" max="11" width="22.44140625" style="3" hidden="1" customWidth="1"/>
    <col min="12" max="12" width="11.109375" style="5" hidden="1" customWidth="1"/>
    <col min="13" max="13" width="11.5546875" style="12" hidden="1" customWidth="1"/>
    <col min="14" max="14" width="12.5546875" style="5" hidden="1" customWidth="1"/>
    <col min="15" max="15" width="11.5546875" style="5" hidden="1" customWidth="1"/>
    <col min="16" max="16" width="12.109375" style="5" hidden="1" customWidth="1"/>
    <col min="17" max="17" width="11.33203125" style="5" hidden="1" customWidth="1"/>
    <col min="18" max="18" width="12.5546875" style="5" hidden="1" customWidth="1"/>
    <col min="19" max="19" width="11.6640625" style="10" customWidth="1"/>
    <col min="20" max="20" width="12.109375" style="5" customWidth="1"/>
    <col min="21" max="21" width="11.88671875" style="5" customWidth="1"/>
    <col min="22" max="24" width="11.109375" bestFit="1" customWidth="1"/>
  </cols>
  <sheetData>
    <row r="1" spans="1:24" x14ac:dyDescent="0.3">
      <c r="A1" s="1" t="s">
        <v>297</v>
      </c>
    </row>
    <row r="2" spans="1:24" x14ac:dyDescent="0.3">
      <c r="L2" s="50" t="s">
        <v>195</v>
      </c>
      <c r="M2" s="50"/>
      <c r="N2" s="50"/>
      <c r="O2" s="50"/>
      <c r="P2" s="50"/>
      <c r="Q2" s="50"/>
      <c r="R2" s="50"/>
    </row>
    <row r="3" spans="1:24" ht="43.2" x14ac:dyDescent="0.3">
      <c r="A3" s="25" t="s">
        <v>0</v>
      </c>
      <c r="B3" s="26" t="s">
        <v>1</v>
      </c>
      <c r="C3" s="27" t="s">
        <v>2</v>
      </c>
      <c r="D3" s="34" t="s">
        <v>225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8">
        <v>2011</v>
      </c>
      <c r="M3" s="28">
        <v>2012</v>
      </c>
      <c r="N3" s="28">
        <v>2013</v>
      </c>
      <c r="O3" s="28">
        <v>2014</v>
      </c>
      <c r="P3" s="28">
        <v>2015</v>
      </c>
      <c r="Q3" s="28">
        <v>2016</v>
      </c>
      <c r="R3" s="28">
        <v>2017</v>
      </c>
      <c r="S3" s="28">
        <v>2018</v>
      </c>
      <c r="T3" s="28">
        <v>2019</v>
      </c>
      <c r="U3" s="28">
        <v>2020</v>
      </c>
      <c r="V3" s="28">
        <v>2021</v>
      </c>
      <c r="W3" s="28">
        <v>2022</v>
      </c>
      <c r="X3" s="28">
        <v>2023</v>
      </c>
    </row>
    <row r="4" spans="1:24" x14ac:dyDescent="0.3">
      <c r="B4" s="6"/>
    </row>
    <row r="5" spans="1:24" x14ac:dyDescent="0.3">
      <c r="A5" s="16" t="s">
        <v>10</v>
      </c>
      <c r="B5" s="16"/>
      <c r="C5" s="16"/>
      <c r="D5" s="16"/>
      <c r="E5" s="16"/>
      <c r="F5" s="29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32"/>
      <c r="T5" s="15"/>
      <c r="U5" s="15"/>
      <c r="V5" s="15"/>
      <c r="W5" s="15"/>
      <c r="X5" s="46"/>
    </row>
    <row r="6" spans="1:24" x14ac:dyDescent="0.3">
      <c r="A6" t="s">
        <v>11</v>
      </c>
      <c r="B6" s="5">
        <v>162234</v>
      </c>
      <c r="C6" t="s">
        <v>144</v>
      </c>
      <c r="E6" t="s">
        <v>12</v>
      </c>
      <c r="F6" s="5">
        <v>612500</v>
      </c>
      <c r="L6" s="5">
        <v>162234</v>
      </c>
      <c r="M6" s="12">
        <v>162234</v>
      </c>
      <c r="N6" s="5">
        <v>162234</v>
      </c>
      <c r="O6" s="5">
        <v>162234</v>
      </c>
      <c r="P6" s="5">
        <v>162234</v>
      </c>
      <c r="Q6" s="5">
        <v>162234</v>
      </c>
      <c r="R6" s="5">
        <v>162234</v>
      </c>
      <c r="S6" s="10">
        <v>162234</v>
      </c>
      <c r="T6" s="5">
        <v>162234</v>
      </c>
      <c r="U6" s="5">
        <v>162234</v>
      </c>
      <c r="V6" s="5">
        <v>162234</v>
      </c>
      <c r="W6" s="5">
        <v>162234</v>
      </c>
      <c r="X6" s="5">
        <v>162234</v>
      </c>
    </row>
    <row r="7" spans="1:24" x14ac:dyDescent="0.3">
      <c r="A7" t="s">
        <v>13</v>
      </c>
      <c r="B7" s="5">
        <v>17079</v>
      </c>
      <c r="C7" t="s">
        <v>144</v>
      </c>
      <c r="E7" t="s">
        <v>14</v>
      </c>
      <c r="F7" s="5">
        <v>47500</v>
      </c>
      <c r="L7" s="5">
        <v>17079</v>
      </c>
      <c r="M7" s="12">
        <v>17079</v>
      </c>
      <c r="N7" s="5">
        <v>17079</v>
      </c>
      <c r="O7" s="5">
        <v>17079</v>
      </c>
      <c r="P7" s="5">
        <v>17079</v>
      </c>
      <c r="Q7" s="5">
        <v>17079</v>
      </c>
      <c r="R7" s="5">
        <v>17079</v>
      </c>
      <c r="S7" s="10">
        <v>17079</v>
      </c>
      <c r="T7" s="5">
        <v>17079</v>
      </c>
      <c r="U7" s="5">
        <v>17079</v>
      </c>
      <c r="V7" s="5">
        <v>17079</v>
      </c>
      <c r="W7" s="5">
        <v>17079</v>
      </c>
      <c r="X7" s="5">
        <v>17079</v>
      </c>
    </row>
    <row r="8" spans="1:24" x14ac:dyDescent="0.3">
      <c r="A8" t="s">
        <v>15</v>
      </c>
      <c r="B8" s="5">
        <v>19900</v>
      </c>
      <c r="C8">
        <v>1995</v>
      </c>
      <c r="D8" s="3" t="s">
        <v>23</v>
      </c>
      <c r="E8" t="s">
        <v>16</v>
      </c>
      <c r="F8" s="5">
        <v>73333</v>
      </c>
      <c r="L8" s="5">
        <v>19900</v>
      </c>
      <c r="M8" s="12">
        <v>19900</v>
      </c>
      <c r="N8" s="5">
        <v>19900</v>
      </c>
      <c r="O8" s="5">
        <v>19900</v>
      </c>
      <c r="P8" s="5">
        <v>19900</v>
      </c>
      <c r="Q8" s="5">
        <v>19900</v>
      </c>
      <c r="R8" s="5">
        <v>19900</v>
      </c>
      <c r="S8" s="10">
        <v>19900</v>
      </c>
      <c r="T8" s="5">
        <v>19900</v>
      </c>
      <c r="U8" s="5">
        <v>19900</v>
      </c>
      <c r="V8" s="5">
        <v>19900</v>
      </c>
      <c r="W8" s="5">
        <v>19900</v>
      </c>
      <c r="X8" s="5">
        <v>19900</v>
      </c>
    </row>
    <row r="9" spans="1:24" x14ac:dyDescent="0.3">
      <c r="A9" t="s">
        <v>17</v>
      </c>
      <c r="B9" s="5">
        <v>8201</v>
      </c>
      <c r="C9">
        <v>1995</v>
      </c>
      <c r="D9" s="3" t="s">
        <v>20</v>
      </c>
      <c r="E9" t="s">
        <v>18</v>
      </c>
      <c r="F9" s="5">
        <v>233333</v>
      </c>
      <c r="L9" s="5">
        <v>8201</v>
      </c>
      <c r="M9" s="12">
        <v>8201</v>
      </c>
      <c r="N9" s="5">
        <v>8201</v>
      </c>
      <c r="O9" s="5">
        <v>8201</v>
      </c>
      <c r="P9" s="5">
        <v>8201</v>
      </c>
      <c r="Q9" s="5">
        <v>8201</v>
      </c>
      <c r="R9" s="5">
        <v>8201</v>
      </c>
      <c r="S9" s="10">
        <v>8201</v>
      </c>
      <c r="T9" s="5">
        <v>8201</v>
      </c>
      <c r="U9" s="5">
        <v>8201</v>
      </c>
      <c r="V9" s="5">
        <v>8201</v>
      </c>
      <c r="W9" s="5">
        <v>8201</v>
      </c>
      <c r="X9" s="5">
        <v>8201</v>
      </c>
    </row>
    <row r="10" spans="1:24" ht="43.2" x14ac:dyDescent="0.3">
      <c r="A10" t="s">
        <v>22</v>
      </c>
      <c r="B10" s="5">
        <v>47500</v>
      </c>
      <c r="C10" s="4">
        <v>39630</v>
      </c>
      <c r="D10" s="3" t="s">
        <v>23</v>
      </c>
      <c r="E10" t="s">
        <v>21</v>
      </c>
      <c r="F10" s="5">
        <v>50000</v>
      </c>
      <c r="G10" t="s">
        <v>24</v>
      </c>
      <c r="H10" t="s">
        <v>201</v>
      </c>
      <c r="K10" s="3" t="s">
        <v>200</v>
      </c>
      <c r="L10">
        <v>47500</v>
      </c>
      <c r="M10" s="13">
        <v>47500</v>
      </c>
      <c r="N10">
        <v>47500</v>
      </c>
      <c r="O10">
        <v>47500</v>
      </c>
      <c r="P10">
        <v>47500</v>
      </c>
      <c r="Q10">
        <v>47500</v>
      </c>
      <c r="R10" s="5">
        <v>47500</v>
      </c>
      <c r="S10" s="10">
        <v>47500</v>
      </c>
      <c r="T10" s="5">
        <v>47500</v>
      </c>
      <c r="U10" s="5">
        <v>47500</v>
      </c>
      <c r="V10" s="5">
        <v>47500</v>
      </c>
      <c r="W10" s="5">
        <v>47500</v>
      </c>
      <c r="X10" s="5">
        <v>47500</v>
      </c>
    </row>
    <row r="11" spans="1:24" ht="15.75" customHeigh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32"/>
      <c r="T11" s="15"/>
      <c r="U11" s="15"/>
      <c r="V11" s="15"/>
      <c r="W11" s="15"/>
      <c r="X11" s="46"/>
    </row>
    <row r="12" spans="1:24" x14ac:dyDescent="0.3">
      <c r="A12" s="16" t="s">
        <v>161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2"/>
      <c r="T12" s="15"/>
      <c r="U12" s="15"/>
      <c r="V12" s="15"/>
      <c r="W12" s="15"/>
      <c r="X12" s="46"/>
    </row>
    <row r="13" spans="1:24" x14ac:dyDescent="0.3">
      <c r="A13" t="s">
        <v>19</v>
      </c>
      <c r="B13" s="5">
        <v>1</v>
      </c>
      <c r="C13">
        <v>1970</v>
      </c>
      <c r="D13" s="3" t="s">
        <v>20</v>
      </c>
      <c r="E13" t="s">
        <v>21</v>
      </c>
      <c r="Q13" s="5">
        <v>1</v>
      </c>
      <c r="R13" s="5">
        <v>1</v>
      </c>
      <c r="S13" s="10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</row>
    <row r="14" spans="1:24" x14ac:dyDescent="0.3">
      <c r="A14" t="s">
        <v>27</v>
      </c>
      <c r="B14" s="5">
        <v>1</v>
      </c>
      <c r="C14" s="4">
        <v>1970</v>
      </c>
      <c r="D14" t="s">
        <v>160</v>
      </c>
      <c r="E14" t="s">
        <v>21</v>
      </c>
      <c r="F14" s="1"/>
      <c r="Q14" s="5">
        <v>1</v>
      </c>
      <c r="R14" s="5">
        <v>1</v>
      </c>
      <c r="S14" s="10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</row>
    <row r="15" spans="1:24" x14ac:dyDescent="0.3">
      <c r="A15" t="s">
        <v>29</v>
      </c>
      <c r="B15" s="5">
        <v>1</v>
      </c>
      <c r="C15">
        <v>1970</v>
      </c>
      <c r="D15" s="3" t="s">
        <v>159</v>
      </c>
      <c r="E15" t="s">
        <v>21</v>
      </c>
      <c r="Q15" s="5">
        <v>1</v>
      </c>
      <c r="R15" s="5">
        <v>1</v>
      </c>
      <c r="S15" s="10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</row>
    <row r="16" spans="1:24" ht="28.8" x14ac:dyDescent="0.3">
      <c r="A16" s="3" t="s">
        <v>234</v>
      </c>
      <c r="B16" s="5">
        <v>11098</v>
      </c>
      <c r="C16" s="4">
        <v>43556</v>
      </c>
      <c r="D16" s="3" t="s">
        <v>23</v>
      </c>
      <c r="E16" t="s">
        <v>21</v>
      </c>
      <c r="F16">
        <v>12000</v>
      </c>
      <c r="U16" s="5">
        <v>11098</v>
      </c>
      <c r="V16" s="5">
        <f>+U16</f>
        <v>11098</v>
      </c>
      <c r="W16" s="5">
        <f>+V16</f>
        <v>11098</v>
      </c>
      <c r="X16" s="5">
        <f>+W16</f>
        <v>11098</v>
      </c>
    </row>
    <row r="17" spans="1:24" ht="57.6" x14ac:dyDescent="0.3">
      <c r="A17" t="s">
        <v>26</v>
      </c>
      <c r="B17" s="5">
        <v>1</v>
      </c>
      <c r="C17" s="3" t="s">
        <v>165</v>
      </c>
      <c r="D17" s="3" t="s">
        <v>164</v>
      </c>
      <c r="E17" t="s">
        <v>14</v>
      </c>
      <c r="Q17" s="5">
        <v>1</v>
      </c>
      <c r="R17" s="5">
        <v>1</v>
      </c>
      <c r="S17" s="10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</row>
    <row r="18" spans="1:24" ht="43.2" x14ac:dyDescent="0.3">
      <c r="A18" s="3" t="s">
        <v>52</v>
      </c>
      <c r="B18" s="5">
        <v>1</v>
      </c>
      <c r="C18" t="s">
        <v>171</v>
      </c>
      <c r="D18" s="3" t="s">
        <v>173</v>
      </c>
      <c r="Q18" s="5">
        <v>1</v>
      </c>
      <c r="R18" s="5">
        <v>1</v>
      </c>
      <c r="S18" s="10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</row>
    <row r="19" spans="1:24" x14ac:dyDescent="0.3">
      <c r="A19" t="s">
        <v>54</v>
      </c>
      <c r="D19" s="3" t="s">
        <v>163</v>
      </c>
      <c r="Q19" s="5">
        <v>1</v>
      </c>
      <c r="R19" s="5">
        <v>1</v>
      </c>
      <c r="S19" s="10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</row>
    <row r="20" spans="1:24" ht="57.6" x14ac:dyDescent="0.3">
      <c r="A20" t="s">
        <v>55</v>
      </c>
      <c r="B20" s="5">
        <v>1</v>
      </c>
      <c r="C20" t="s">
        <v>172</v>
      </c>
      <c r="D20" s="3" t="s">
        <v>56</v>
      </c>
      <c r="Q20" s="5">
        <v>1</v>
      </c>
      <c r="R20" s="5">
        <v>1</v>
      </c>
      <c r="S20" s="10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</row>
    <row r="21" spans="1:24" ht="28.8" x14ac:dyDescent="0.3">
      <c r="A21" t="s">
        <v>57</v>
      </c>
      <c r="B21" s="5">
        <v>1</v>
      </c>
      <c r="C21">
        <v>1949</v>
      </c>
      <c r="D21" s="3" t="s">
        <v>58</v>
      </c>
      <c r="Q21" s="5">
        <v>1</v>
      </c>
      <c r="R21" s="5">
        <v>1</v>
      </c>
      <c r="S21" s="10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</row>
    <row r="22" spans="1:24" x14ac:dyDescent="0.3">
      <c r="A22" t="s">
        <v>59</v>
      </c>
      <c r="B22" s="5">
        <v>1</v>
      </c>
      <c r="C22" t="s">
        <v>60</v>
      </c>
      <c r="D22" s="3" t="s">
        <v>160</v>
      </c>
      <c r="Q22" s="5">
        <v>1</v>
      </c>
      <c r="R22" s="5">
        <v>1</v>
      </c>
      <c r="S22" s="10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</row>
    <row r="23" spans="1:24" x14ac:dyDescent="0.3">
      <c r="A23" t="s">
        <v>61</v>
      </c>
      <c r="B23" s="5">
        <v>1</v>
      </c>
      <c r="C23">
        <v>1998</v>
      </c>
      <c r="D23" s="3" t="s">
        <v>160</v>
      </c>
      <c r="Q23" s="5">
        <v>1</v>
      </c>
      <c r="R23" s="5">
        <v>1</v>
      </c>
      <c r="S23" s="10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</row>
    <row r="24" spans="1:24" x14ac:dyDescent="0.3">
      <c r="A24" t="s">
        <v>62</v>
      </c>
      <c r="B24" s="5" t="s">
        <v>53</v>
      </c>
      <c r="C24">
        <v>1970</v>
      </c>
      <c r="D24" s="3" t="s">
        <v>160</v>
      </c>
      <c r="V24" s="5"/>
      <c r="W24" s="5"/>
      <c r="X24" s="5"/>
    </row>
    <row r="25" spans="1:24" x14ac:dyDescent="0.3">
      <c r="A25" t="s">
        <v>162</v>
      </c>
      <c r="B25" s="5">
        <v>1</v>
      </c>
      <c r="C25">
        <v>1970</v>
      </c>
      <c r="D25" s="3" t="s">
        <v>160</v>
      </c>
      <c r="Q25" s="5">
        <v>1</v>
      </c>
      <c r="R25" s="5">
        <v>1</v>
      </c>
      <c r="S25" s="10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</row>
    <row r="26" spans="1:24" ht="43.2" x14ac:dyDescent="0.3">
      <c r="A26" t="s">
        <v>181</v>
      </c>
      <c r="B26" s="5">
        <v>1</v>
      </c>
      <c r="C26">
        <v>1970</v>
      </c>
      <c r="D26" s="3" t="s">
        <v>160</v>
      </c>
      <c r="E26" t="s">
        <v>148</v>
      </c>
      <c r="K26" s="3" t="s">
        <v>182</v>
      </c>
      <c r="Q26" s="5">
        <v>1</v>
      </c>
      <c r="R26" s="5">
        <v>1</v>
      </c>
      <c r="S26" s="10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</row>
    <row r="27" spans="1:24" x14ac:dyDescent="0.3">
      <c r="A27" s="3"/>
    </row>
    <row r="28" spans="1:24" x14ac:dyDescent="0.3">
      <c r="A28" s="3"/>
    </row>
    <row r="29" spans="1:24" x14ac:dyDescent="0.3">
      <c r="A29" s="3"/>
    </row>
    <row r="30" spans="1:24" x14ac:dyDescent="0.3">
      <c r="A30" s="2" t="s">
        <v>30</v>
      </c>
      <c r="B30" s="5">
        <v>10003</v>
      </c>
      <c r="C30">
        <v>2012</v>
      </c>
      <c r="E30" t="s">
        <v>12</v>
      </c>
      <c r="F30" s="48">
        <v>12165</v>
      </c>
      <c r="G30">
        <v>500</v>
      </c>
      <c r="H30" t="s">
        <v>205</v>
      </c>
      <c r="M30" s="12">
        <v>10003</v>
      </c>
      <c r="N30" s="5">
        <v>10003</v>
      </c>
      <c r="O30" s="5">
        <v>10003</v>
      </c>
      <c r="P30" s="5">
        <v>10003</v>
      </c>
      <c r="Q30" s="5">
        <v>10003</v>
      </c>
      <c r="R30" s="5">
        <v>10003</v>
      </c>
      <c r="S30" s="10">
        <v>10003</v>
      </c>
      <c r="T30" s="5">
        <v>10003</v>
      </c>
      <c r="U30" s="5">
        <v>10003</v>
      </c>
      <c r="V30" s="5">
        <v>10003</v>
      </c>
      <c r="W30" s="5">
        <v>10003</v>
      </c>
      <c r="X30" s="5">
        <v>10003</v>
      </c>
    </row>
    <row r="31" spans="1:24" ht="187.2" x14ac:dyDescent="0.3">
      <c r="A31" s="3" t="s">
        <v>166</v>
      </c>
      <c r="B31" s="5">
        <v>13300</v>
      </c>
      <c r="C31" s="11" t="s">
        <v>167</v>
      </c>
      <c r="E31" t="s">
        <v>14</v>
      </c>
      <c r="F31" s="5">
        <v>69000</v>
      </c>
      <c r="H31" t="s">
        <v>25</v>
      </c>
      <c r="K31" s="3" t="s">
        <v>145</v>
      </c>
      <c r="L31" s="5">
        <v>13300</v>
      </c>
      <c r="M31" s="12">
        <v>13300</v>
      </c>
      <c r="N31" s="5">
        <v>13300</v>
      </c>
      <c r="O31" s="5">
        <v>13300</v>
      </c>
      <c r="P31" s="5">
        <v>13300</v>
      </c>
      <c r="Q31" s="5">
        <v>46023</v>
      </c>
      <c r="R31" s="5">
        <v>46023</v>
      </c>
      <c r="S31" s="10">
        <v>46023</v>
      </c>
      <c r="T31" s="5">
        <v>46023</v>
      </c>
      <c r="U31" s="5">
        <v>46023</v>
      </c>
      <c r="V31" s="5">
        <v>46023</v>
      </c>
      <c r="W31" s="5">
        <v>46023</v>
      </c>
      <c r="X31" s="5">
        <v>46023</v>
      </c>
    </row>
    <row r="32" spans="1:24" x14ac:dyDescent="0.3">
      <c r="A32" s="3" t="s">
        <v>239</v>
      </c>
      <c r="B32" s="5">
        <v>518</v>
      </c>
      <c r="C32" s="11">
        <v>42522</v>
      </c>
      <c r="D32" s="3" t="s">
        <v>23</v>
      </c>
      <c r="E32" t="s">
        <v>14</v>
      </c>
      <c r="F32" s="5"/>
      <c r="R32">
        <v>518</v>
      </c>
      <c r="S32" s="10">
        <v>518</v>
      </c>
      <c r="T32" s="5">
        <v>518</v>
      </c>
      <c r="U32" s="5">
        <v>518</v>
      </c>
      <c r="V32" s="5">
        <v>518</v>
      </c>
      <c r="W32" s="5">
        <v>518</v>
      </c>
      <c r="X32" s="5">
        <v>518</v>
      </c>
    </row>
    <row r="33" spans="1:24" ht="28.8" x14ac:dyDescent="0.3">
      <c r="A33" s="3" t="s">
        <v>240</v>
      </c>
      <c r="B33" s="5">
        <v>1260</v>
      </c>
      <c r="C33" s="11">
        <v>43678</v>
      </c>
      <c r="D33" s="3" t="s">
        <v>23</v>
      </c>
      <c r="E33" s="3" t="s">
        <v>249</v>
      </c>
      <c r="F33" s="5"/>
      <c r="R33"/>
      <c r="U33" s="5">
        <v>1260</v>
      </c>
      <c r="V33" s="5">
        <f>+U33</f>
        <v>1260</v>
      </c>
      <c r="W33" s="5">
        <f>+V33</f>
        <v>1260</v>
      </c>
      <c r="X33" s="5">
        <f>+W33</f>
        <v>1260</v>
      </c>
    </row>
    <row r="34" spans="1:24" ht="86.4" x14ac:dyDescent="0.3">
      <c r="A34" s="3" t="s">
        <v>194</v>
      </c>
      <c r="B34" s="5">
        <v>37217.9</v>
      </c>
      <c r="C34">
        <v>2001</v>
      </c>
      <c r="E34" t="s">
        <v>21</v>
      </c>
      <c r="K34" s="3" t="s">
        <v>180</v>
      </c>
      <c r="P34" s="19">
        <v>37218</v>
      </c>
      <c r="Q34" s="5">
        <v>37218</v>
      </c>
      <c r="R34" s="5">
        <v>37218</v>
      </c>
      <c r="S34" s="10">
        <v>37218</v>
      </c>
      <c r="T34" s="5">
        <v>37218</v>
      </c>
      <c r="U34" s="5">
        <v>37218</v>
      </c>
      <c r="V34" s="5">
        <v>37218</v>
      </c>
      <c r="W34" s="5">
        <v>37218</v>
      </c>
      <c r="X34" s="5">
        <v>37218</v>
      </c>
    </row>
    <row r="35" spans="1:24" x14ac:dyDescent="0.3">
      <c r="A35" s="3" t="s">
        <v>31</v>
      </c>
      <c r="B35" s="5">
        <v>1267.94</v>
      </c>
      <c r="C35" s="4">
        <v>41974</v>
      </c>
      <c r="E35" t="s">
        <v>21</v>
      </c>
      <c r="P35" s="19">
        <v>1268</v>
      </c>
      <c r="Q35" s="5">
        <v>1268</v>
      </c>
      <c r="R35" s="5">
        <v>1268</v>
      </c>
      <c r="S35" s="10">
        <v>1268</v>
      </c>
      <c r="T35" s="5">
        <v>1268</v>
      </c>
      <c r="U35" s="5">
        <v>1268</v>
      </c>
      <c r="V35" s="5">
        <v>1268</v>
      </c>
      <c r="W35" s="5">
        <v>1268</v>
      </c>
      <c r="X35" s="5">
        <v>1268</v>
      </c>
    </row>
    <row r="36" spans="1:24" x14ac:dyDescent="0.3">
      <c r="A36" t="s">
        <v>202</v>
      </c>
      <c r="B36" s="5">
        <v>10000</v>
      </c>
      <c r="C36" s="4">
        <v>40360</v>
      </c>
      <c r="D36" s="3" t="s">
        <v>179</v>
      </c>
      <c r="E36" t="s">
        <v>21</v>
      </c>
      <c r="G36">
        <v>1325</v>
      </c>
      <c r="H36" t="s">
        <v>28</v>
      </c>
      <c r="V36" s="5"/>
      <c r="W36" s="5"/>
      <c r="X36" s="5"/>
    </row>
    <row r="37" spans="1:24" x14ac:dyDescent="0.3">
      <c r="A37" s="3" t="s">
        <v>162</v>
      </c>
      <c r="B37" s="49">
        <v>50000</v>
      </c>
      <c r="C37" s="4">
        <v>39448</v>
      </c>
      <c r="E37" t="s">
        <v>299</v>
      </c>
      <c r="V37" s="5"/>
      <c r="W37" s="5"/>
      <c r="X37" s="5"/>
    </row>
    <row r="38" spans="1:24" ht="28.8" x14ac:dyDescent="0.3">
      <c r="A38" s="3" t="s">
        <v>32</v>
      </c>
      <c r="B38" s="5">
        <v>1199.3599999999999</v>
      </c>
      <c r="C38" s="4">
        <v>42064</v>
      </c>
      <c r="E38" t="s">
        <v>33</v>
      </c>
      <c r="K38" s="3" t="s">
        <v>34</v>
      </c>
      <c r="P38" s="19">
        <v>1200</v>
      </c>
      <c r="Q38" s="5">
        <v>1200</v>
      </c>
      <c r="R38" s="5">
        <v>1200</v>
      </c>
      <c r="S38" s="10">
        <v>1200</v>
      </c>
      <c r="T38" s="5">
        <v>1200</v>
      </c>
      <c r="U38" s="5">
        <v>1200</v>
      </c>
      <c r="V38" s="5">
        <v>1200</v>
      </c>
      <c r="W38" s="5">
        <v>1200</v>
      </c>
      <c r="X38" s="5">
        <v>1200</v>
      </c>
    </row>
    <row r="39" spans="1:24" ht="28.8" x14ac:dyDescent="0.3">
      <c r="A39" t="s">
        <v>35</v>
      </c>
      <c r="B39">
        <v>7500</v>
      </c>
      <c r="C39" s="4">
        <v>40483</v>
      </c>
      <c r="D39" s="3" t="s">
        <v>158</v>
      </c>
      <c r="E39" t="s">
        <v>12</v>
      </c>
      <c r="F39" s="5"/>
      <c r="G39" t="s">
        <v>36</v>
      </c>
      <c r="H39" t="s">
        <v>37</v>
      </c>
      <c r="L39" s="10">
        <v>7500</v>
      </c>
      <c r="M39" s="12">
        <v>7500</v>
      </c>
      <c r="N39" s="5">
        <v>7500</v>
      </c>
      <c r="O39" s="5">
        <v>7500</v>
      </c>
      <c r="P39" s="5">
        <v>7500</v>
      </c>
      <c r="Q39" s="5">
        <v>7500</v>
      </c>
      <c r="R39" s="5">
        <v>7500</v>
      </c>
      <c r="S39" s="10">
        <v>7500</v>
      </c>
      <c r="T39" s="5">
        <v>7500</v>
      </c>
      <c r="U39" s="5">
        <v>7500</v>
      </c>
      <c r="V39" s="5">
        <v>7500</v>
      </c>
      <c r="W39" s="5">
        <v>7500</v>
      </c>
      <c r="X39" s="5">
        <v>7500</v>
      </c>
    </row>
    <row r="40" spans="1:24" ht="86.4" x14ac:dyDescent="0.3">
      <c r="A40" s="3" t="s">
        <v>38</v>
      </c>
      <c r="B40" s="5">
        <v>9000</v>
      </c>
      <c r="C40" s="4">
        <v>42064</v>
      </c>
      <c r="D40" s="3" t="s">
        <v>158</v>
      </c>
      <c r="E40" t="s">
        <v>39</v>
      </c>
      <c r="K40" s="3" t="s">
        <v>40</v>
      </c>
      <c r="L40" s="10"/>
      <c r="P40" s="19">
        <v>9000</v>
      </c>
      <c r="Q40" s="5">
        <v>9000</v>
      </c>
      <c r="R40" s="5">
        <v>9000</v>
      </c>
      <c r="S40" s="10">
        <v>9000</v>
      </c>
      <c r="T40" s="5">
        <v>9000</v>
      </c>
      <c r="U40" s="5">
        <v>9000</v>
      </c>
      <c r="V40" s="5">
        <v>9000</v>
      </c>
      <c r="W40" s="5">
        <v>9000</v>
      </c>
      <c r="X40" s="5">
        <v>9000</v>
      </c>
    </row>
    <row r="41" spans="1:24" x14ac:dyDescent="0.3">
      <c r="A41" t="s">
        <v>41</v>
      </c>
      <c r="B41" s="5">
        <v>4055</v>
      </c>
      <c r="C41" s="4">
        <v>42095</v>
      </c>
      <c r="D41" s="3" t="s">
        <v>23</v>
      </c>
      <c r="E41" t="s">
        <v>12</v>
      </c>
      <c r="L41" s="10"/>
      <c r="P41" s="19">
        <v>4055</v>
      </c>
      <c r="Q41" s="5">
        <v>4055</v>
      </c>
      <c r="R41" s="5">
        <v>4055</v>
      </c>
      <c r="S41" s="10">
        <v>4055</v>
      </c>
      <c r="T41" s="5">
        <v>4055</v>
      </c>
      <c r="U41" s="5">
        <v>4055</v>
      </c>
      <c r="V41" s="5">
        <v>4055</v>
      </c>
      <c r="W41" s="5">
        <v>4055</v>
      </c>
      <c r="X41" s="5">
        <v>4055</v>
      </c>
    </row>
    <row r="42" spans="1:24" x14ac:dyDescent="0.3">
      <c r="A42" t="s">
        <v>42</v>
      </c>
      <c r="B42" s="5">
        <v>3550</v>
      </c>
      <c r="C42" s="4">
        <v>40269</v>
      </c>
      <c r="D42" s="3" t="s">
        <v>23</v>
      </c>
      <c r="E42" t="s">
        <v>12</v>
      </c>
      <c r="F42" s="24"/>
      <c r="G42" t="s">
        <v>43</v>
      </c>
      <c r="H42" t="s">
        <v>37</v>
      </c>
      <c r="L42" s="10">
        <v>3550</v>
      </c>
      <c r="M42" s="13">
        <v>3550</v>
      </c>
      <c r="N42">
        <v>3550</v>
      </c>
      <c r="O42">
        <v>3550</v>
      </c>
      <c r="P42">
        <v>3550</v>
      </c>
      <c r="Q42" s="5">
        <v>3550</v>
      </c>
      <c r="R42" s="5">
        <v>3550</v>
      </c>
      <c r="S42" s="10">
        <v>3550</v>
      </c>
      <c r="T42" s="5">
        <v>3550</v>
      </c>
      <c r="U42" s="5">
        <v>3550</v>
      </c>
      <c r="V42" s="5">
        <v>3550</v>
      </c>
      <c r="W42" s="5">
        <v>3550</v>
      </c>
      <c r="X42" s="5">
        <v>3550</v>
      </c>
    </row>
    <row r="43" spans="1:24" x14ac:dyDescent="0.3">
      <c r="A43" t="s">
        <v>44</v>
      </c>
      <c r="B43" s="5">
        <v>3000</v>
      </c>
      <c r="C43" s="4">
        <v>40269</v>
      </c>
      <c r="D43" s="3" t="s">
        <v>23</v>
      </c>
      <c r="E43" t="s">
        <v>12</v>
      </c>
      <c r="F43" s="24"/>
      <c r="G43" t="s">
        <v>45</v>
      </c>
      <c r="H43" t="s">
        <v>46</v>
      </c>
      <c r="L43" s="5">
        <v>1020</v>
      </c>
      <c r="M43" s="12">
        <v>1020</v>
      </c>
      <c r="N43" s="5">
        <v>1020</v>
      </c>
      <c r="O43" s="5">
        <v>1020</v>
      </c>
      <c r="P43" s="5">
        <v>1020</v>
      </c>
      <c r="Q43" s="5">
        <v>1020</v>
      </c>
      <c r="R43" s="5">
        <v>1020</v>
      </c>
      <c r="S43" s="10">
        <v>1020</v>
      </c>
      <c r="T43" s="5">
        <v>1020</v>
      </c>
      <c r="U43" s="5">
        <v>1020</v>
      </c>
      <c r="V43" s="5">
        <v>1020</v>
      </c>
      <c r="W43" s="5">
        <v>1020</v>
      </c>
      <c r="X43" s="5">
        <v>1020</v>
      </c>
    </row>
    <row r="44" spans="1:24" x14ac:dyDescent="0.3">
      <c r="A44" s="3" t="s">
        <v>204</v>
      </c>
      <c r="B44" s="5">
        <v>3620</v>
      </c>
      <c r="C44" s="4">
        <v>42705</v>
      </c>
      <c r="D44" s="3" t="s">
        <v>23</v>
      </c>
      <c r="E44" t="s">
        <v>12</v>
      </c>
      <c r="F44" s="5"/>
      <c r="G44">
        <v>724</v>
      </c>
      <c r="H44">
        <v>8</v>
      </c>
      <c r="R44">
        <v>3620</v>
      </c>
      <c r="S44" s="10">
        <v>3620</v>
      </c>
      <c r="T44" s="5">
        <v>3620</v>
      </c>
      <c r="U44" s="5">
        <v>3620</v>
      </c>
      <c r="V44" s="5">
        <v>3620</v>
      </c>
      <c r="W44" s="5">
        <v>3620</v>
      </c>
      <c r="X44" s="5">
        <v>3620</v>
      </c>
    </row>
    <row r="45" spans="1:24" ht="43.2" x14ac:dyDescent="0.3">
      <c r="A45" t="s">
        <v>47</v>
      </c>
      <c r="B45" s="5">
        <v>2668</v>
      </c>
      <c r="D45" s="3" t="s">
        <v>23</v>
      </c>
      <c r="E45" t="s">
        <v>48</v>
      </c>
      <c r="F45" s="5">
        <v>2668</v>
      </c>
      <c r="K45" s="3" t="s">
        <v>49</v>
      </c>
      <c r="L45" s="5">
        <v>2213</v>
      </c>
      <c r="M45" s="12">
        <v>2213</v>
      </c>
      <c r="N45" s="5">
        <v>2213</v>
      </c>
      <c r="O45" s="5">
        <v>2213</v>
      </c>
      <c r="P45" s="5">
        <v>2213</v>
      </c>
      <c r="Q45" s="5">
        <v>2668</v>
      </c>
      <c r="R45" s="5">
        <v>2668</v>
      </c>
      <c r="S45" s="10">
        <v>2668</v>
      </c>
      <c r="T45" s="5">
        <v>2668</v>
      </c>
      <c r="U45" s="5">
        <v>2668</v>
      </c>
      <c r="V45" s="5">
        <v>2668</v>
      </c>
      <c r="W45" s="5">
        <v>2668</v>
      </c>
      <c r="X45" s="5">
        <v>2668</v>
      </c>
    </row>
    <row r="46" spans="1:24" x14ac:dyDescent="0.3">
      <c r="A46" t="s">
        <v>50</v>
      </c>
      <c r="B46" s="5">
        <v>1821.88</v>
      </c>
      <c r="C46" s="4">
        <v>41518</v>
      </c>
      <c r="D46" s="3" t="s">
        <v>23</v>
      </c>
      <c r="E46" t="s">
        <v>33</v>
      </c>
      <c r="F46" s="5">
        <v>1822</v>
      </c>
      <c r="O46" s="20">
        <v>1822</v>
      </c>
      <c r="P46" s="5">
        <v>1822</v>
      </c>
      <c r="Q46" s="5">
        <v>1822</v>
      </c>
      <c r="R46" s="5">
        <v>1822</v>
      </c>
      <c r="S46" s="10">
        <v>1822</v>
      </c>
      <c r="T46" s="5">
        <v>1822</v>
      </c>
      <c r="U46" s="5">
        <v>1822</v>
      </c>
      <c r="V46" s="5">
        <v>1822</v>
      </c>
      <c r="W46" s="5">
        <v>1822</v>
      </c>
      <c r="X46" s="5">
        <v>1822</v>
      </c>
    </row>
    <row r="47" spans="1:24" ht="43.2" x14ac:dyDescent="0.3">
      <c r="A47" t="s">
        <v>169</v>
      </c>
      <c r="B47" s="5">
        <v>214.83</v>
      </c>
      <c r="C47" s="4">
        <v>40787</v>
      </c>
      <c r="D47" s="3" t="s">
        <v>170</v>
      </c>
      <c r="E47" t="s">
        <v>196</v>
      </c>
      <c r="I47" s="4">
        <v>41183</v>
      </c>
      <c r="J47" s="3" t="s">
        <v>197</v>
      </c>
      <c r="K47" s="21">
        <v>259</v>
      </c>
      <c r="M47" s="18"/>
      <c r="N47"/>
      <c r="O47"/>
      <c r="P47"/>
      <c r="V47" s="5"/>
      <c r="W47" s="5"/>
      <c r="X47" s="5"/>
    </row>
    <row r="48" spans="1:24" ht="28.8" x14ac:dyDescent="0.3">
      <c r="A48" s="17" t="s">
        <v>51</v>
      </c>
      <c r="B48" s="15"/>
      <c r="C48" s="16"/>
      <c r="D48" s="14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43.2" x14ac:dyDescent="0.3">
      <c r="A49" s="3" t="s">
        <v>203</v>
      </c>
      <c r="B49" s="5">
        <v>6</v>
      </c>
      <c r="D49" s="3" t="s">
        <v>174</v>
      </c>
      <c r="F49" s="5">
        <v>10000</v>
      </c>
      <c r="G49">
        <v>1142.9000000000001</v>
      </c>
      <c r="H49" t="s">
        <v>25</v>
      </c>
      <c r="K49" s="9" t="s">
        <v>191</v>
      </c>
      <c r="Q49" s="5">
        <v>6</v>
      </c>
      <c r="R49" s="5">
        <v>6</v>
      </c>
      <c r="S49" s="10">
        <v>6</v>
      </c>
      <c r="T49" s="5">
        <v>6</v>
      </c>
      <c r="U49" s="5">
        <v>6</v>
      </c>
      <c r="V49" s="5">
        <v>6</v>
      </c>
      <c r="W49" s="5">
        <v>6</v>
      </c>
      <c r="X49" s="5">
        <v>6</v>
      </c>
    </row>
    <row r="50" spans="1:24" ht="30" customHeight="1" x14ac:dyDescent="0.3">
      <c r="A50" s="3" t="s">
        <v>300</v>
      </c>
      <c r="B50" s="5">
        <v>17511.71</v>
      </c>
      <c r="D50" s="3" t="s">
        <v>163</v>
      </c>
      <c r="K50" s="3" t="s">
        <v>168</v>
      </c>
      <c r="P50" s="19">
        <v>17512</v>
      </c>
      <c r="Q50" s="5">
        <v>17512</v>
      </c>
      <c r="R50" s="5">
        <v>17512</v>
      </c>
      <c r="S50" s="10">
        <v>17512</v>
      </c>
      <c r="T50" s="5">
        <v>17512</v>
      </c>
      <c r="U50" s="5">
        <v>17512</v>
      </c>
      <c r="V50" s="5">
        <v>17512</v>
      </c>
      <c r="W50" s="5">
        <v>17512</v>
      </c>
      <c r="X50" s="5">
        <v>17512</v>
      </c>
    </row>
    <row r="51" spans="1:24" x14ac:dyDescent="0.3">
      <c r="A51" t="s">
        <v>233</v>
      </c>
      <c r="B51"/>
      <c r="D51"/>
      <c r="E51" t="s">
        <v>235</v>
      </c>
      <c r="J51"/>
      <c r="K51"/>
      <c r="L51"/>
      <c r="M51"/>
      <c r="N51"/>
      <c r="O51"/>
      <c r="P51"/>
      <c r="Q51"/>
      <c r="R51"/>
      <c r="T51" s="5">
        <v>250</v>
      </c>
      <c r="U51" s="5">
        <v>250</v>
      </c>
      <c r="V51" s="5">
        <v>250</v>
      </c>
      <c r="W51" s="5">
        <v>250</v>
      </c>
      <c r="X51" s="5">
        <v>250</v>
      </c>
    </row>
    <row r="52" spans="1:24" x14ac:dyDescent="0.3">
      <c r="A52" s="17" t="s">
        <v>292</v>
      </c>
      <c r="B52" s="15"/>
      <c r="C52" s="16"/>
      <c r="D52" s="14"/>
      <c r="E52" s="16"/>
      <c r="F52" s="16"/>
      <c r="G52" s="16"/>
      <c r="H52" s="16"/>
      <c r="I52" s="16"/>
      <c r="J52" s="14"/>
      <c r="K52" s="14"/>
      <c r="L52" s="15"/>
      <c r="M52" s="15"/>
      <c r="N52" s="15"/>
      <c r="O52" s="15"/>
      <c r="P52" s="15"/>
      <c r="Q52" s="15"/>
      <c r="R52" s="15"/>
      <c r="S52" s="16"/>
      <c r="T52" s="16"/>
      <c r="U52" s="16"/>
      <c r="V52" s="16"/>
      <c r="W52" s="16"/>
      <c r="X52" s="16"/>
    </row>
    <row r="53" spans="1:24" x14ac:dyDescent="0.3">
      <c r="A53" s="3" t="s">
        <v>284</v>
      </c>
      <c r="B53" s="5">
        <v>2373.25</v>
      </c>
      <c r="C53" s="4" t="s">
        <v>280</v>
      </c>
      <c r="D53" s="3" t="s">
        <v>23</v>
      </c>
      <c r="E53" t="s">
        <v>33</v>
      </c>
      <c r="W53" s="5">
        <v>2373.25</v>
      </c>
      <c r="X53" s="5">
        <v>2373.25</v>
      </c>
    </row>
    <row r="54" spans="1:24" x14ac:dyDescent="0.3">
      <c r="A54" s="3" t="s">
        <v>283</v>
      </c>
      <c r="B54" s="5">
        <v>2024.61</v>
      </c>
      <c r="C54" s="4" t="s">
        <v>280</v>
      </c>
      <c r="D54" s="3" t="s">
        <v>23</v>
      </c>
      <c r="E54" t="s">
        <v>33</v>
      </c>
      <c r="W54" s="5">
        <v>2024.61</v>
      </c>
      <c r="X54" s="5">
        <v>2024.61</v>
      </c>
    </row>
    <row r="55" spans="1:24" x14ac:dyDescent="0.3">
      <c r="A55" s="3" t="s">
        <v>279</v>
      </c>
      <c r="B55" s="5">
        <v>819.6</v>
      </c>
      <c r="C55" s="4" t="s">
        <v>280</v>
      </c>
      <c r="D55" s="3" t="s">
        <v>23</v>
      </c>
      <c r="E55" t="s">
        <v>33</v>
      </c>
      <c r="W55" s="5">
        <v>819.6</v>
      </c>
      <c r="X55" s="5">
        <v>819.6</v>
      </c>
    </row>
    <row r="56" spans="1:24" ht="43.2" x14ac:dyDescent="0.3">
      <c r="A56" s="3" t="s">
        <v>294</v>
      </c>
      <c r="B56" s="5">
        <v>900</v>
      </c>
      <c r="H56" t="s">
        <v>199</v>
      </c>
      <c r="K56"/>
      <c r="L56" s="5">
        <v>900</v>
      </c>
      <c r="M56" s="12">
        <v>900</v>
      </c>
      <c r="N56" s="5">
        <v>900</v>
      </c>
      <c r="O56" s="5">
        <v>900</v>
      </c>
      <c r="P56" s="5">
        <v>900</v>
      </c>
      <c r="Q56" s="5">
        <v>900</v>
      </c>
      <c r="R56" s="5">
        <v>900</v>
      </c>
      <c r="S56" s="10">
        <v>900</v>
      </c>
      <c r="T56" s="5">
        <v>900</v>
      </c>
      <c r="U56" s="5">
        <v>900</v>
      </c>
      <c r="V56" s="5">
        <v>900</v>
      </c>
      <c r="W56" s="5">
        <v>900</v>
      </c>
      <c r="X56" s="5">
        <v>900</v>
      </c>
    </row>
    <row r="57" spans="1:24" ht="72" x14ac:dyDescent="0.3">
      <c r="A57" s="3" t="s">
        <v>63</v>
      </c>
      <c r="B57" s="5">
        <v>570</v>
      </c>
      <c r="D57" s="35" t="s">
        <v>291</v>
      </c>
      <c r="E57" t="s">
        <v>93</v>
      </c>
      <c r="F57" s="3"/>
      <c r="H57" t="s">
        <v>199</v>
      </c>
      <c r="K57" s="3" t="s">
        <v>147</v>
      </c>
      <c r="L57" s="5">
        <v>570</v>
      </c>
      <c r="M57" s="12">
        <v>570</v>
      </c>
      <c r="N57" s="5">
        <v>570</v>
      </c>
      <c r="O57" s="5">
        <v>570</v>
      </c>
      <c r="P57" s="5">
        <v>570</v>
      </c>
      <c r="Q57" s="5">
        <v>570</v>
      </c>
      <c r="R57" s="5">
        <v>570</v>
      </c>
      <c r="S57" s="10">
        <v>489</v>
      </c>
      <c r="T57" s="5">
        <v>489</v>
      </c>
      <c r="U57" s="5">
        <v>326</v>
      </c>
      <c r="V57" s="5">
        <f>+U57</f>
        <v>326</v>
      </c>
      <c r="W57" s="5">
        <f>+V57</f>
        <v>326</v>
      </c>
      <c r="X57" s="5">
        <f>+W57</f>
        <v>326</v>
      </c>
    </row>
    <row r="58" spans="1:24" ht="28.8" x14ac:dyDescent="0.3">
      <c r="A58" s="3" t="s">
        <v>64</v>
      </c>
      <c r="B58" s="5">
        <v>162</v>
      </c>
      <c r="H58" t="s">
        <v>199</v>
      </c>
      <c r="K58" s="3" t="s">
        <v>198</v>
      </c>
      <c r="L58" s="5">
        <v>162</v>
      </c>
      <c r="M58" s="12">
        <v>162</v>
      </c>
      <c r="N58" s="5">
        <v>162</v>
      </c>
      <c r="O58" s="5">
        <v>162</v>
      </c>
      <c r="P58" s="5">
        <v>162</v>
      </c>
      <c r="Q58" s="5">
        <v>162</v>
      </c>
      <c r="R58" s="5">
        <v>162</v>
      </c>
      <c r="S58" s="10">
        <v>162</v>
      </c>
      <c r="T58" s="5">
        <v>162</v>
      </c>
      <c r="U58" s="5">
        <v>162</v>
      </c>
      <c r="V58" s="5">
        <v>162</v>
      </c>
      <c r="W58" s="5">
        <v>162</v>
      </c>
      <c r="X58" s="5">
        <v>162</v>
      </c>
    </row>
    <row r="59" spans="1:24" x14ac:dyDescent="0.3">
      <c r="A59" s="3" t="s">
        <v>65</v>
      </c>
      <c r="B59" s="5">
        <v>361</v>
      </c>
      <c r="H59" t="s">
        <v>199</v>
      </c>
      <c r="K59" s="22" t="s">
        <v>146</v>
      </c>
      <c r="L59" s="5">
        <v>361</v>
      </c>
      <c r="M59" s="12">
        <v>361</v>
      </c>
      <c r="N59" s="5">
        <v>361</v>
      </c>
      <c r="O59" s="5">
        <v>361</v>
      </c>
      <c r="P59" s="5">
        <v>361</v>
      </c>
      <c r="Q59" s="5">
        <v>289</v>
      </c>
      <c r="R59" s="5">
        <v>289</v>
      </c>
      <c r="S59" s="10">
        <v>289</v>
      </c>
      <c r="T59" s="5">
        <v>289</v>
      </c>
      <c r="U59" s="5">
        <v>289</v>
      </c>
      <c r="V59" s="5">
        <v>289</v>
      </c>
      <c r="W59" s="5">
        <v>289</v>
      </c>
      <c r="X59" s="5">
        <v>289</v>
      </c>
    </row>
    <row r="60" spans="1:24" x14ac:dyDescent="0.3">
      <c r="A60" s="3" t="s">
        <v>213</v>
      </c>
      <c r="B60" s="5">
        <v>1750</v>
      </c>
      <c r="E60" t="s">
        <v>214</v>
      </c>
      <c r="F60" s="24">
        <v>2000</v>
      </c>
      <c r="K60" s="31"/>
      <c r="S60" s="10">
        <v>1750</v>
      </c>
      <c r="T60" s="5">
        <v>1750</v>
      </c>
      <c r="U60" s="5">
        <v>1750</v>
      </c>
      <c r="V60" s="5">
        <v>1750</v>
      </c>
      <c r="W60" s="5">
        <v>1750</v>
      </c>
      <c r="X60" s="5">
        <v>1750</v>
      </c>
    </row>
    <row r="61" spans="1:24" ht="28.8" x14ac:dyDescent="0.3">
      <c r="A61" s="3" t="s">
        <v>250</v>
      </c>
      <c r="B61" s="5">
        <v>656</v>
      </c>
      <c r="C61" s="37">
        <v>44272</v>
      </c>
      <c r="D61" s="38" t="s">
        <v>23</v>
      </c>
      <c r="E61" s="3" t="s">
        <v>251</v>
      </c>
      <c r="F61" s="24"/>
      <c r="K61" s="31"/>
      <c r="V61" s="5">
        <v>656</v>
      </c>
      <c r="W61" s="5">
        <v>656</v>
      </c>
      <c r="X61" s="5">
        <v>656</v>
      </c>
    </row>
    <row r="62" spans="1:24" x14ac:dyDescent="0.3">
      <c r="A62" s="3" t="s">
        <v>66</v>
      </c>
      <c r="H62" t="s">
        <v>46</v>
      </c>
    </row>
    <row r="63" spans="1:24" ht="28.8" x14ac:dyDescent="0.3">
      <c r="A63" s="3" t="s">
        <v>50</v>
      </c>
      <c r="B63" s="5">
        <v>18</v>
      </c>
      <c r="E63" t="s">
        <v>67</v>
      </c>
      <c r="H63" t="s">
        <v>25</v>
      </c>
      <c r="K63" s="3" t="s">
        <v>68</v>
      </c>
      <c r="L63" s="5">
        <v>18</v>
      </c>
      <c r="M63" s="12">
        <v>18</v>
      </c>
      <c r="N63" s="5">
        <v>18</v>
      </c>
      <c r="O63" s="7">
        <v>9</v>
      </c>
      <c r="P63" s="5">
        <v>9</v>
      </c>
      <c r="Q63" s="5">
        <v>9</v>
      </c>
      <c r="R63" s="5">
        <v>9</v>
      </c>
      <c r="S63" s="5">
        <v>9</v>
      </c>
      <c r="T63" s="5">
        <v>9</v>
      </c>
      <c r="U63" s="5">
        <v>9</v>
      </c>
      <c r="V63" s="5">
        <v>9</v>
      </c>
      <c r="W63" s="5">
        <v>9</v>
      </c>
      <c r="X63" s="5">
        <v>9</v>
      </c>
    </row>
    <row r="64" spans="1:24" x14ac:dyDescent="0.3">
      <c r="A64" s="3" t="s">
        <v>69</v>
      </c>
      <c r="B64" s="5">
        <v>800</v>
      </c>
      <c r="C64" s="4">
        <v>41944</v>
      </c>
      <c r="E64" t="s">
        <v>71</v>
      </c>
      <c r="P64" s="19">
        <v>800</v>
      </c>
      <c r="Q64" s="5">
        <v>800</v>
      </c>
      <c r="R64" s="5">
        <v>800</v>
      </c>
      <c r="S64" s="5">
        <v>800</v>
      </c>
      <c r="T64" s="5">
        <v>800</v>
      </c>
      <c r="U64" s="5">
        <v>800</v>
      </c>
      <c r="V64" s="5">
        <v>800</v>
      </c>
      <c r="W64" s="5">
        <v>800</v>
      </c>
      <c r="X64" s="5">
        <v>800</v>
      </c>
    </row>
    <row r="65" spans="1:24" x14ac:dyDescent="0.3">
      <c r="A65" s="3" t="s">
        <v>72</v>
      </c>
      <c r="B65" s="5">
        <v>428</v>
      </c>
      <c r="C65">
        <v>1992</v>
      </c>
      <c r="E65" t="s">
        <v>175</v>
      </c>
      <c r="L65" s="5">
        <v>428</v>
      </c>
      <c r="M65" s="12">
        <v>428</v>
      </c>
      <c r="N65" s="5">
        <v>428</v>
      </c>
      <c r="O65" s="5">
        <v>428</v>
      </c>
      <c r="P65" s="5">
        <v>428</v>
      </c>
      <c r="Q65" s="5">
        <v>428</v>
      </c>
      <c r="R65" s="5">
        <v>428</v>
      </c>
      <c r="S65" s="5">
        <v>428</v>
      </c>
      <c r="T65" s="5">
        <v>428</v>
      </c>
      <c r="U65" s="5">
        <v>428</v>
      </c>
      <c r="V65" s="5">
        <v>428</v>
      </c>
      <c r="W65" s="5">
        <v>428</v>
      </c>
      <c r="X65" s="5">
        <v>428</v>
      </c>
    </row>
    <row r="66" spans="1:24" x14ac:dyDescent="0.3">
      <c r="A66" s="3" t="s">
        <v>176</v>
      </c>
      <c r="C66">
        <v>1992</v>
      </c>
      <c r="E66" t="s">
        <v>177</v>
      </c>
      <c r="S66" s="5"/>
    </row>
    <row r="67" spans="1:24" x14ac:dyDescent="0.3">
      <c r="A67" s="3" t="s">
        <v>176</v>
      </c>
      <c r="C67">
        <v>1995</v>
      </c>
      <c r="E67" t="s">
        <v>178</v>
      </c>
      <c r="S67" s="5"/>
    </row>
    <row r="68" spans="1:24" ht="30" customHeight="1" x14ac:dyDescent="0.3">
      <c r="A68" s="3" t="s">
        <v>242</v>
      </c>
      <c r="B68" s="5">
        <v>925</v>
      </c>
      <c r="C68">
        <v>2019</v>
      </c>
      <c r="D68" s="51" t="s">
        <v>243</v>
      </c>
      <c r="E68" t="s">
        <v>12</v>
      </c>
      <c r="F68" s="5">
        <v>925</v>
      </c>
      <c r="S68" s="5"/>
      <c r="U68" s="5">
        <v>925</v>
      </c>
      <c r="V68" s="5">
        <f t="shared" ref="V68:X69" si="0">+U68</f>
        <v>925</v>
      </c>
      <c r="W68" s="5">
        <f t="shared" si="0"/>
        <v>925</v>
      </c>
      <c r="X68" s="5">
        <f t="shared" si="0"/>
        <v>925</v>
      </c>
    </row>
    <row r="69" spans="1:24" x14ac:dyDescent="0.3">
      <c r="A69" s="3" t="s">
        <v>210</v>
      </c>
      <c r="B69" s="5">
        <v>425</v>
      </c>
      <c r="C69">
        <v>2019</v>
      </c>
      <c r="D69" s="51"/>
      <c r="E69" t="s">
        <v>187</v>
      </c>
      <c r="F69" s="5">
        <v>425</v>
      </c>
      <c r="S69" s="5"/>
      <c r="U69" s="5">
        <v>425</v>
      </c>
      <c r="V69" s="5">
        <f t="shared" si="0"/>
        <v>425</v>
      </c>
      <c r="W69" s="5">
        <f t="shared" si="0"/>
        <v>425</v>
      </c>
      <c r="X69" s="5">
        <f t="shared" si="0"/>
        <v>425</v>
      </c>
    </row>
    <row r="70" spans="1:24" ht="28.8" x14ac:dyDescent="0.3">
      <c r="A70" s="3" t="s">
        <v>242</v>
      </c>
      <c r="B70" s="5">
        <v>1</v>
      </c>
      <c r="C70">
        <v>2016</v>
      </c>
      <c r="D70" s="3" t="s">
        <v>20</v>
      </c>
      <c r="E70" s="3" t="s">
        <v>208</v>
      </c>
      <c r="F70" s="24">
        <v>925</v>
      </c>
      <c r="K70" s="3" t="s">
        <v>209</v>
      </c>
      <c r="R70">
        <v>1</v>
      </c>
      <c r="S70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</row>
    <row r="71" spans="1:24" x14ac:dyDescent="0.3">
      <c r="A71" t="s">
        <v>210</v>
      </c>
      <c r="B71">
        <v>495</v>
      </c>
      <c r="C71">
        <v>2016</v>
      </c>
      <c r="D71" t="s">
        <v>23</v>
      </c>
      <c r="E71" t="s">
        <v>211</v>
      </c>
      <c r="F71" s="5">
        <v>500</v>
      </c>
      <c r="G71" s="5"/>
      <c r="H71" s="5"/>
      <c r="I71" s="5"/>
      <c r="J71" s="5"/>
      <c r="K71" s="5"/>
      <c r="M71" s="5"/>
      <c r="R71">
        <v>500</v>
      </c>
      <c r="S71">
        <v>500</v>
      </c>
      <c r="T71" s="5">
        <v>500</v>
      </c>
      <c r="U71" s="5">
        <v>500</v>
      </c>
      <c r="V71" s="5">
        <v>500</v>
      </c>
      <c r="W71" s="5">
        <v>500</v>
      </c>
      <c r="X71" s="5">
        <v>500</v>
      </c>
    </row>
    <row r="72" spans="1:24" x14ac:dyDescent="0.3">
      <c r="A72" s="47" t="s">
        <v>295</v>
      </c>
      <c r="B72" s="5">
        <v>1074</v>
      </c>
      <c r="C72">
        <v>2022</v>
      </c>
      <c r="D72" s="3" t="s">
        <v>23</v>
      </c>
      <c r="E72" t="s">
        <v>298</v>
      </c>
      <c r="X72" s="5">
        <v>1074</v>
      </c>
    </row>
    <row r="73" spans="1:24" ht="32.25" customHeight="1" x14ac:dyDescent="0.3">
      <c r="A73" s="17" t="s">
        <v>73</v>
      </c>
      <c r="B73" s="15"/>
      <c r="C73" s="16"/>
      <c r="D73" s="14"/>
      <c r="E73" s="16"/>
      <c r="F73" s="16"/>
      <c r="G73" s="16"/>
      <c r="H73" s="16"/>
      <c r="I73" s="16"/>
      <c r="J73" s="14"/>
      <c r="K73" s="14"/>
      <c r="L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x14ac:dyDescent="0.3">
      <c r="A74" s="3" t="s">
        <v>285</v>
      </c>
      <c r="B74" s="5">
        <v>599.99</v>
      </c>
      <c r="C74" s="4" t="s">
        <v>286</v>
      </c>
      <c r="D74" s="3" t="s">
        <v>23</v>
      </c>
      <c r="E74" t="s">
        <v>15</v>
      </c>
      <c r="W74" s="5">
        <v>599.99</v>
      </c>
      <c r="X74" s="5">
        <v>599.99</v>
      </c>
    </row>
    <row r="75" spans="1:24" x14ac:dyDescent="0.3">
      <c r="A75" s="3" t="s">
        <v>287</v>
      </c>
      <c r="B75" s="5">
        <v>9.99</v>
      </c>
      <c r="C75" s="4" t="s">
        <v>286</v>
      </c>
      <c r="D75" s="3" t="s">
        <v>23</v>
      </c>
      <c r="E75" t="s">
        <v>15</v>
      </c>
      <c r="W75" s="5">
        <v>9.99</v>
      </c>
      <c r="X75" s="5">
        <v>9.99</v>
      </c>
    </row>
    <row r="76" spans="1:24" x14ac:dyDescent="0.3">
      <c r="A76" s="3" t="s">
        <v>288</v>
      </c>
      <c r="B76" s="5">
        <v>139.99</v>
      </c>
      <c r="C76" s="4" t="s">
        <v>286</v>
      </c>
      <c r="D76" s="3" t="s">
        <v>23</v>
      </c>
      <c r="E76" t="s">
        <v>15</v>
      </c>
      <c r="W76" s="5">
        <v>139.99</v>
      </c>
      <c r="X76" s="5">
        <v>139.99</v>
      </c>
    </row>
    <row r="77" spans="1:24" x14ac:dyDescent="0.3">
      <c r="A77" s="3" t="s">
        <v>289</v>
      </c>
      <c r="B77" s="5">
        <v>149.99</v>
      </c>
      <c r="C77" s="4" t="s">
        <v>286</v>
      </c>
      <c r="D77" s="3" t="s">
        <v>23</v>
      </c>
      <c r="E77" t="s">
        <v>15</v>
      </c>
      <c r="W77" s="5">
        <v>149.99</v>
      </c>
      <c r="X77" s="5">
        <v>149.99</v>
      </c>
    </row>
    <row r="78" spans="1:24" x14ac:dyDescent="0.3">
      <c r="A78" s="3" t="s">
        <v>267</v>
      </c>
      <c r="B78" s="5">
        <v>298.99</v>
      </c>
      <c r="C78" s="4" t="s">
        <v>268</v>
      </c>
      <c r="D78" s="3" t="s">
        <v>23</v>
      </c>
      <c r="E78" t="s">
        <v>15</v>
      </c>
      <c r="W78" s="5">
        <v>298.99</v>
      </c>
      <c r="X78" s="5">
        <v>298.99</v>
      </c>
    </row>
    <row r="79" spans="1:24" x14ac:dyDescent="0.3">
      <c r="A79" s="3" t="s">
        <v>269</v>
      </c>
      <c r="B79" s="5">
        <v>342</v>
      </c>
      <c r="C79" s="4" t="s">
        <v>270</v>
      </c>
      <c r="D79" s="3" t="s">
        <v>23</v>
      </c>
      <c r="E79" t="s">
        <v>15</v>
      </c>
      <c r="W79" s="5">
        <v>342</v>
      </c>
      <c r="X79" s="5">
        <v>342</v>
      </c>
    </row>
    <row r="80" spans="1:24" x14ac:dyDescent="0.3">
      <c r="A80" s="3" t="s">
        <v>271</v>
      </c>
      <c r="B80" s="5">
        <v>235</v>
      </c>
      <c r="C80" s="4" t="s">
        <v>272</v>
      </c>
      <c r="D80" s="3" t="s">
        <v>23</v>
      </c>
      <c r="E80" t="s">
        <v>15</v>
      </c>
      <c r="W80" s="5">
        <v>235</v>
      </c>
      <c r="X80" s="5">
        <v>235</v>
      </c>
    </row>
    <row r="81" spans="1:24" x14ac:dyDescent="0.3">
      <c r="A81" s="3" t="s">
        <v>273</v>
      </c>
      <c r="B81" s="5">
        <v>191.18</v>
      </c>
      <c r="C81" s="4" t="s">
        <v>274</v>
      </c>
      <c r="D81" s="3" t="s">
        <v>23</v>
      </c>
      <c r="E81" t="s">
        <v>15</v>
      </c>
      <c r="W81" s="5">
        <v>191.18</v>
      </c>
      <c r="X81" s="5">
        <v>191.18</v>
      </c>
    </row>
    <row r="82" spans="1:24" x14ac:dyDescent="0.3">
      <c r="A82" s="3" t="s">
        <v>74</v>
      </c>
      <c r="B82" s="5">
        <v>615.6</v>
      </c>
      <c r="C82" s="4">
        <v>42309</v>
      </c>
      <c r="D82" s="3" t="s">
        <v>23</v>
      </c>
      <c r="E82" t="s">
        <v>15</v>
      </c>
      <c r="Q82" s="5">
        <v>616</v>
      </c>
      <c r="R82" s="5">
        <v>616</v>
      </c>
      <c r="S82" s="5">
        <v>616</v>
      </c>
      <c r="T82" s="5">
        <v>616</v>
      </c>
      <c r="U82" s="5">
        <v>616</v>
      </c>
      <c r="V82" s="5">
        <v>616</v>
      </c>
      <c r="W82" s="5">
        <v>616</v>
      </c>
      <c r="X82" s="5">
        <v>616</v>
      </c>
    </row>
    <row r="83" spans="1:24" x14ac:dyDescent="0.3">
      <c r="A83" s="3" t="s">
        <v>215</v>
      </c>
      <c r="B83" s="5">
        <v>420</v>
      </c>
      <c r="C83" s="4">
        <v>43191</v>
      </c>
      <c r="D83" s="3" t="s">
        <v>23</v>
      </c>
      <c r="E83" t="s">
        <v>15</v>
      </c>
      <c r="M83" s="40"/>
      <c r="S83" s="5"/>
      <c r="T83" s="5">
        <v>420</v>
      </c>
      <c r="U83" s="5">
        <v>420</v>
      </c>
      <c r="V83" s="5">
        <v>420</v>
      </c>
      <c r="W83" s="5">
        <v>420</v>
      </c>
      <c r="X83" s="5">
        <v>420</v>
      </c>
    </row>
    <row r="84" spans="1:24" ht="28.8" x14ac:dyDescent="0.3">
      <c r="A84" t="s">
        <v>244</v>
      </c>
      <c r="B84" s="5">
        <v>275</v>
      </c>
      <c r="C84" s="4">
        <v>43831</v>
      </c>
      <c r="D84" s="35" t="s">
        <v>293</v>
      </c>
      <c r="E84" t="s">
        <v>15</v>
      </c>
      <c r="F84" s="5">
        <v>275</v>
      </c>
      <c r="M84" s="40"/>
      <c r="S84" s="5"/>
      <c r="U84" s="5">
        <v>275</v>
      </c>
      <c r="V84" s="5">
        <f>+U84</f>
        <v>275</v>
      </c>
      <c r="W84" s="5">
        <v>0</v>
      </c>
      <c r="X84" s="5">
        <v>0</v>
      </c>
    </row>
    <row r="85" spans="1:24" x14ac:dyDescent="0.3">
      <c r="A85" t="s">
        <v>236</v>
      </c>
      <c r="C85" s="4">
        <v>43647</v>
      </c>
      <c r="D85" s="3" t="s">
        <v>23</v>
      </c>
      <c r="E85" t="s">
        <v>15</v>
      </c>
      <c r="M85" s="40"/>
      <c r="S85" s="5"/>
      <c r="U85" s="5">
        <v>140</v>
      </c>
      <c r="V85" s="5">
        <f>+U85</f>
        <v>140</v>
      </c>
      <c r="W85" s="5">
        <f>+V85</f>
        <v>140</v>
      </c>
      <c r="X85" s="5">
        <f>+W85</f>
        <v>140</v>
      </c>
    </row>
    <row r="86" spans="1:24" x14ac:dyDescent="0.3">
      <c r="A86" t="s">
        <v>77</v>
      </c>
      <c r="E86" t="s">
        <v>15</v>
      </c>
      <c r="M86" s="40"/>
      <c r="S86" s="5"/>
    </row>
    <row r="87" spans="1:24" x14ac:dyDescent="0.3">
      <c r="A87" t="s">
        <v>78</v>
      </c>
      <c r="E87" t="s">
        <v>15</v>
      </c>
      <c r="M87" s="40"/>
      <c r="S87" s="5"/>
    </row>
    <row r="88" spans="1:24" x14ac:dyDescent="0.3">
      <c r="A88" t="s">
        <v>79</v>
      </c>
      <c r="E88" t="s">
        <v>15</v>
      </c>
      <c r="M88" s="40"/>
      <c r="S88" s="5"/>
    </row>
    <row r="89" spans="1:24" ht="28.8" x14ac:dyDescent="0.3">
      <c r="A89" s="3" t="s">
        <v>80</v>
      </c>
      <c r="B89" s="5">
        <v>22</v>
      </c>
      <c r="C89" s="4">
        <v>43709</v>
      </c>
      <c r="D89" s="35" t="s">
        <v>248</v>
      </c>
      <c r="E89" t="s">
        <v>15</v>
      </c>
      <c r="K89" s="41" t="s">
        <v>157</v>
      </c>
      <c r="L89" s="5">
        <v>22</v>
      </c>
      <c r="M89" s="40">
        <v>22</v>
      </c>
      <c r="N89" s="5">
        <v>22</v>
      </c>
      <c r="O89" s="5">
        <v>22</v>
      </c>
      <c r="P89" s="5">
        <v>22</v>
      </c>
      <c r="Q89" s="5">
        <v>22</v>
      </c>
      <c r="R89" s="5">
        <v>22</v>
      </c>
      <c r="S89" s="5">
        <v>22</v>
      </c>
      <c r="T89" s="5">
        <v>22</v>
      </c>
      <c r="U89" s="5">
        <v>25</v>
      </c>
      <c r="V89" s="5">
        <f>+U89</f>
        <v>25</v>
      </c>
      <c r="W89" s="5">
        <v>0</v>
      </c>
      <c r="X89" s="5">
        <v>0</v>
      </c>
    </row>
    <row r="90" spans="1:24" x14ac:dyDescent="0.3">
      <c r="A90" s="3" t="s">
        <v>223</v>
      </c>
      <c r="C90" s="4">
        <v>43191</v>
      </c>
      <c r="D90" t="s">
        <v>23</v>
      </c>
      <c r="E90" t="s">
        <v>224</v>
      </c>
      <c r="K90" s="41"/>
      <c r="M90" s="40"/>
      <c r="S90" s="5"/>
      <c r="T90" s="5">
        <v>75</v>
      </c>
      <c r="U90" s="5">
        <v>75</v>
      </c>
      <c r="V90" s="5">
        <f t="shared" ref="V90:X95" si="1">+U90</f>
        <v>75</v>
      </c>
      <c r="W90" s="5">
        <f t="shared" si="1"/>
        <v>75</v>
      </c>
      <c r="X90" s="5">
        <f t="shared" si="1"/>
        <v>75</v>
      </c>
    </row>
    <row r="91" spans="1:24" x14ac:dyDescent="0.3">
      <c r="A91" s="3" t="s">
        <v>253</v>
      </c>
      <c r="B91" s="5">
        <f>59.99+5.79</f>
        <v>65.78</v>
      </c>
      <c r="C91" s="4">
        <v>43983</v>
      </c>
      <c r="D91" t="s">
        <v>23</v>
      </c>
      <c r="E91" t="s">
        <v>15</v>
      </c>
      <c r="K91" s="41"/>
      <c r="M91" s="40"/>
      <c r="S91" s="5"/>
      <c r="V91" s="5">
        <v>66</v>
      </c>
      <c r="W91" s="5">
        <v>66</v>
      </c>
      <c r="X91" s="5">
        <v>66</v>
      </c>
    </row>
    <row r="92" spans="1:24" x14ac:dyDescent="0.3">
      <c r="A92" s="3" t="s">
        <v>254</v>
      </c>
      <c r="B92" s="5">
        <v>19</v>
      </c>
      <c r="C92" s="4">
        <v>43983</v>
      </c>
      <c r="D92" t="s">
        <v>23</v>
      </c>
      <c r="E92" t="s">
        <v>15</v>
      </c>
      <c r="K92" s="41"/>
      <c r="M92" s="40"/>
      <c r="S92" s="5"/>
      <c r="V92" s="5">
        <v>19</v>
      </c>
      <c r="W92" s="5">
        <v>19</v>
      </c>
      <c r="X92" s="5">
        <v>19</v>
      </c>
    </row>
    <row r="93" spans="1:24" x14ac:dyDescent="0.3">
      <c r="A93" s="3" t="s">
        <v>255</v>
      </c>
      <c r="B93" s="5">
        <v>266.63</v>
      </c>
      <c r="C93" s="4">
        <v>43983</v>
      </c>
      <c r="D93" t="s">
        <v>23</v>
      </c>
      <c r="E93" t="s">
        <v>15</v>
      </c>
      <c r="K93" s="41"/>
      <c r="M93" s="40"/>
      <c r="S93" s="5"/>
      <c r="V93" s="5">
        <v>264</v>
      </c>
      <c r="W93" s="5">
        <v>264</v>
      </c>
      <c r="X93" s="5">
        <v>264</v>
      </c>
    </row>
    <row r="94" spans="1:24" x14ac:dyDescent="0.3">
      <c r="A94" s="3" t="s">
        <v>81</v>
      </c>
      <c r="B94" s="5">
        <v>18</v>
      </c>
      <c r="E94" t="s">
        <v>15</v>
      </c>
      <c r="L94" s="5">
        <v>18</v>
      </c>
      <c r="M94" s="40">
        <v>18</v>
      </c>
      <c r="N94" s="5">
        <v>18</v>
      </c>
      <c r="O94" s="5">
        <v>18</v>
      </c>
      <c r="P94" s="5">
        <v>18</v>
      </c>
      <c r="Q94" s="5">
        <v>18</v>
      </c>
      <c r="R94" s="5">
        <v>18</v>
      </c>
      <c r="S94" s="5">
        <v>18</v>
      </c>
      <c r="T94" s="5">
        <v>18</v>
      </c>
      <c r="U94" s="5">
        <v>18</v>
      </c>
      <c r="V94" s="5">
        <f t="shared" si="1"/>
        <v>18</v>
      </c>
      <c r="W94" s="5">
        <f t="shared" si="1"/>
        <v>18</v>
      </c>
      <c r="X94" s="5">
        <f t="shared" si="1"/>
        <v>18</v>
      </c>
    </row>
    <row r="95" spans="1:24" x14ac:dyDescent="0.3">
      <c r="A95" s="3" t="s">
        <v>230</v>
      </c>
      <c r="B95" s="5">
        <v>119</v>
      </c>
      <c r="C95" s="4">
        <v>43466</v>
      </c>
      <c r="D95" s="3" t="s">
        <v>23</v>
      </c>
      <c r="E95" t="s">
        <v>15</v>
      </c>
      <c r="M95" s="40"/>
      <c r="S95" s="5"/>
      <c r="T95" s="5">
        <v>119</v>
      </c>
      <c r="U95" s="5">
        <v>119</v>
      </c>
      <c r="V95" s="5">
        <f t="shared" si="1"/>
        <v>119</v>
      </c>
      <c r="W95" s="5">
        <f t="shared" si="1"/>
        <v>119</v>
      </c>
      <c r="X95" s="5">
        <f t="shared" si="1"/>
        <v>119</v>
      </c>
    </row>
    <row r="96" spans="1:24" x14ac:dyDescent="0.3">
      <c r="A96" t="s">
        <v>82</v>
      </c>
      <c r="E96" t="s">
        <v>15</v>
      </c>
      <c r="M96" s="40"/>
      <c r="S96" s="5"/>
    </row>
    <row r="97" spans="1:24" x14ac:dyDescent="0.3">
      <c r="A97" t="s">
        <v>83</v>
      </c>
      <c r="B97" s="5">
        <v>33.33</v>
      </c>
      <c r="C97" s="4">
        <v>41365</v>
      </c>
      <c r="E97" t="s">
        <v>15</v>
      </c>
      <c r="M97" s="40"/>
      <c r="O97" s="42">
        <v>33</v>
      </c>
      <c r="P97" s="5">
        <v>33</v>
      </c>
      <c r="Q97" s="5">
        <v>33</v>
      </c>
      <c r="R97" s="5">
        <v>33</v>
      </c>
      <c r="S97" s="5">
        <v>33</v>
      </c>
      <c r="T97" s="5">
        <v>33</v>
      </c>
      <c r="U97" s="5">
        <v>33</v>
      </c>
      <c r="V97" s="5">
        <v>33</v>
      </c>
      <c r="W97" s="5">
        <v>33</v>
      </c>
      <c r="X97" s="5">
        <v>33</v>
      </c>
    </row>
    <row r="98" spans="1:24" x14ac:dyDescent="0.3">
      <c r="A98" s="3" t="s">
        <v>84</v>
      </c>
      <c r="B98" s="5">
        <v>78.040000000000006</v>
      </c>
      <c r="C98" s="4">
        <v>42430</v>
      </c>
      <c r="D98" s="3" t="s">
        <v>23</v>
      </c>
      <c r="E98" t="s">
        <v>15</v>
      </c>
      <c r="M98" s="40"/>
      <c r="Q98" s="5">
        <v>78</v>
      </c>
      <c r="R98" s="5">
        <v>78</v>
      </c>
      <c r="S98" s="5">
        <v>78</v>
      </c>
      <c r="T98" s="5">
        <v>78</v>
      </c>
      <c r="U98" s="5">
        <v>78</v>
      </c>
      <c r="V98" s="5">
        <v>78</v>
      </c>
      <c r="W98" s="5">
        <v>78</v>
      </c>
      <c r="X98" s="5">
        <v>78</v>
      </c>
    </row>
    <row r="99" spans="1:24" x14ac:dyDescent="0.3">
      <c r="A99" s="3" t="s">
        <v>85</v>
      </c>
      <c r="B99" s="5">
        <v>10</v>
      </c>
      <c r="C99" s="4">
        <v>42095</v>
      </c>
      <c r="D99" s="3" t="s">
        <v>23</v>
      </c>
      <c r="E99" t="s">
        <v>15</v>
      </c>
      <c r="M99" s="40"/>
      <c r="P99" s="43">
        <v>10</v>
      </c>
      <c r="Q99" s="5">
        <v>10</v>
      </c>
      <c r="R99" s="5">
        <v>10</v>
      </c>
      <c r="S99" s="5">
        <v>10</v>
      </c>
      <c r="T99" s="5">
        <v>10</v>
      </c>
      <c r="U99" s="5">
        <v>10</v>
      </c>
      <c r="V99" s="5">
        <v>10</v>
      </c>
      <c r="W99" s="5">
        <v>10</v>
      </c>
      <c r="X99" s="5">
        <v>10</v>
      </c>
    </row>
    <row r="100" spans="1:24" x14ac:dyDescent="0.3">
      <c r="A100" s="3" t="s">
        <v>183</v>
      </c>
      <c r="B100" s="5">
        <v>25</v>
      </c>
      <c r="C100" s="4">
        <v>41426</v>
      </c>
      <c r="D100" s="3" t="s">
        <v>23</v>
      </c>
      <c r="E100" t="s">
        <v>12</v>
      </c>
      <c r="M100" s="40"/>
      <c r="S100" s="5"/>
      <c r="V100" s="5"/>
      <c r="W100" s="5"/>
      <c r="X100" s="5"/>
    </row>
    <row r="101" spans="1:24" x14ac:dyDescent="0.3">
      <c r="A101" s="3" t="s">
        <v>86</v>
      </c>
      <c r="B101" s="5">
        <v>77</v>
      </c>
      <c r="C101" s="4">
        <v>38534</v>
      </c>
      <c r="D101" s="3" t="s">
        <v>23</v>
      </c>
      <c r="E101" t="s">
        <v>15</v>
      </c>
      <c r="L101" s="5">
        <v>77</v>
      </c>
      <c r="M101" s="40">
        <v>77</v>
      </c>
      <c r="N101" s="5">
        <v>77</v>
      </c>
      <c r="O101" s="5">
        <v>77</v>
      </c>
      <c r="P101" s="5">
        <v>77</v>
      </c>
      <c r="Q101" s="5">
        <v>77</v>
      </c>
      <c r="R101" s="5">
        <v>77</v>
      </c>
      <c r="S101" s="5">
        <v>77</v>
      </c>
      <c r="T101" s="5">
        <v>77</v>
      </c>
      <c r="U101" s="5">
        <v>77</v>
      </c>
      <c r="V101" s="5">
        <v>77</v>
      </c>
      <c r="W101" s="5">
        <v>77</v>
      </c>
      <c r="X101" s="5">
        <v>77</v>
      </c>
    </row>
    <row r="102" spans="1:24" x14ac:dyDescent="0.3">
      <c r="A102" s="3" t="s">
        <v>87</v>
      </c>
      <c r="B102" s="5">
        <v>12</v>
      </c>
      <c r="D102" s="3" t="s">
        <v>296</v>
      </c>
      <c r="E102" t="s">
        <v>15</v>
      </c>
      <c r="K102" s="3" t="s">
        <v>151</v>
      </c>
      <c r="L102" s="5">
        <v>12</v>
      </c>
      <c r="M102" s="40">
        <v>12</v>
      </c>
      <c r="N102" s="5">
        <v>12</v>
      </c>
      <c r="O102" s="5">
        <v>12</v>
      </c>
      <c r="P102" s="5">
        <v>12</v>
      </c>
      <c r="Q102" s="5">
        <v>12</v>
      </c>
      <c r="R102" s="5">
        <v>12</v>
      </c>
      <c r="S102" s="5">
        <v>12</v>
      </c>
      <c r="T102" s="5">
        <v>12</v>
      </c>
      <c r="U102" s="5">
        <v>12</v>
      </c>
      <c r="V102" s="5">
        <v>12</v>
      </c>
      <c r="W102" s="5">
        <v>12</v>
      </c>
      <c r="X102" s="5"/>
    </row>
    <row r="103" spans="1:24" x14ac:dyDescent="0.3">
      <c r="A103" s="3" t="s">
        <v>88</v>
      </c>
      <c r="B103" s="5">
        <v>79.8</v>
      </c>
      <c r="C103" s="4">
        <v>42430</v>
      </c>
      <c r="D103" s="3" t="s">
        <v>23</v>
      </c>
      <c r="E103" t="s">
        <v>15</v>
      </c>
      <c r="M103" s="40"/>
      <c r="Q103" s="5">
        <v>80</v>
      </c>
      <c r="R103" s="5">
        <v>80</v>
      </c>
      <c r="S103" s="5">
        <v>80</v>
      </c>
      <c r="T103" s="5">
        <v>80</v>
      </c>
      <c r="U103" s="5">
        <v>80</v>
      </c>
      <c r="V103" s="5">
        <v>80</v>
      </c>
      <c r="W103" s="5">
        <v>80</v>
      </c>
      <c r="X103" s="5">
        <v>80</v>
      </c>
    </row>
    <row r="104" spans="1:24" ht="28.8" x14ac:dyDescent="0.3">
      <c r="A104" s="3" t="s">
        <v>149</v>
      </c>
      <c r="B104" s="5">
        <v>46</v>
      </c>
      <c r="E104" t="s">
        <v>15</v>
      </c>
      <c r="K104" s="41" t="s">
        <v>150</v>
      </c>
      <c r="L104" s="5">
        <v>46</v>
      </c>
      <c r="M104" s="40">
        <v>46</v>
      </c>
      <c r="N104" s="5">
        <v>46</v>
      </c>
      <c r="O104" s="5">
        <v>46</v>
      </c>
      <c r="P104" s="5">
        <v>46</v>
      </c>
      <c r="Q104" s="5">
        <v>46</v>
      </c>
      <c r="R104" s="5">
        <v>46</v>
      </c>
      <c r="S104" s="5">
        <v>46</v>
      </c>
      <c r="T104" s="5">
        <v>46</v>
      </c>
      <c r="U104" s="5">
        <v>46</v>
      </c>
      <c r="V104" s="5">
        <v>46</v>
      </c>
      <c r="W104" s="5">
        <v>46</v>
      </c>
      <c r="X104" s="5">
        <v>46</v>
      </c>
    </row>
    <row r="105" spans="1:24" x14ac:dyDescent="0.3">
      <c r="A105" s="3" t="s">
        <v>89</v>
      </c>
      <c r="B105" s="5">
        <v>1</v>
      </c>
      <c r="E105" t="s">
        <v>15</v>
      </c>
      <c r="M105" s="40"/>
      <c r="S105" s="5"/>
      <c r="V105" s="5"/>
      <c r="W105" s="5"/>
      <c r="X105" s="5"/>
    </row>
    <row r="106" spans="1:24" x14ac:dyDescent="0.3">
      <c r="A106" s="3" t="s">
        <v>152</v>
      </c>
      <c r="B106" s="5">
        <v>0</v>
      </c>
      <c r="E106" t="s">
        <v>15</v>
      </c>
      <c r="M106" s="40"/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</row>
    <row r="107" spans="1:24" x14ac:dyDescent="0.3">
      <c r="A107" s="3" t="s">
        <v>90</v>
      </c>
      <c r="B107" s="5">
        <v>497.97</v>
      </c>
      <c r="C107" s="4">
        <v>42370</v>
      </c>
      <c r="D107" s="3" t="s">
        <v>23</v>
      </c>
      <c r="E107" t="s">
        <v>12</v>
      </c>
      <c r="M107" s="40"/>
      <c r="Q107" s="5">
        <v>498</v>
      </c>
      <c r="R107" s="5">
        <v>498</v>
      </c>
      <c r="S107" s="5">
        <v>498</v>
      </c>
      <c r="T107" s="5">
        <v>498</v>
      </c>
      <c r="U107" s="5">
        <v>498</v>
      </c>
      <c r="V107" s="5">
        <v>498</v>
      </c>
      <c r="W107" s="5">
        <v>498</v>
      </c>
      <c r="X107" s="5">
        <v>498</v>
      </c>
    </row>
    <row r="108" spans="1:24" x14ac:dyDescent="0.3">
      <c r="A108" s="3" t="s">
        <v>228</v>
      </c>
      <c r="B108" s="5">
        <v>268</v>
      </c>
      <c r="C108" s="4">
        <v>43374</v>
      </c>
      <c r="D108" s="3" t="s">
        <v>23</v>
      </c>
      <c r="E108" t="s">
        <v>184</v>
      </c>
      <c r="M108" s="40"/>
      <c r="S108" s="5"/>
      <c r="T108" s="5">
        <v>280</v>
      </c>
      <c r="U108" s="5">
        <v>280</v>
      </c>
      <c r="V108" s="5">
        <v>280</v>
      </c>
      <c r="W108" s="5">
        <v>280</v>
      </c>
      <c r="X108" s="5">
        <v>280</v>
      </c>
    </row>
    <row r="109" spans="1:24" x14ac:dyDescent="0.3">
      <c r="A109" s="3" t="s">
        <v>185</v>
      </c>
      <c r="E109" t="s">
        <v>184</v>
      </c>
      <c r="M109" s="40"/>
      <c r="S109" s="5"/>
      <c r="V109" s="5"/>
      <c r="W109" s="5"/>
      <c r="X109" s="5"/>
    </row>
    <row r="110" spans="1:24" ht="28.8" x14ac:dyDescent="0.3">
      <c r="A110" s="3" t="s">
        <v>186</v>
      </c>
      <c r="C110" s="4">
        <v>41426</v>
      </c>
      <c r="D110" s="3" t="s">
        <v>23</v>
      </c>
      <c r="E110" t="s">
        <v>187</v>
      </c>
      <c r="K110" s="3" t="s">
        <v>190</v>
      </c>
      <c r="M110" s="40"/>
      <c r="O110" s="42">
        <v>120</v>
      </c>
      <c r="P110" s="43">
        <v>143</v>
      </c>
      <c r="Q110" s="5">
        <v>143</v>
      </c>
      <c r="R110" s="5">
        <v>143</v>
      </c>
      <c r="S110" s="5">
        <v>143</v>
      </c>
      <c r="T110" s="5">
        <v>143</v>
      </c>
      <c r="U110" s="5">
        <v>143</v>
      </c>
      <c r="V110" s="5">
        <v>143</v>
      </c>
      <c r="W110" s="5">
        <v>143</v>
      </c>
      <c r="X110" s="5">
        <v>143</v>
      </c>
    </row>
    <row r="111" spans="1:24" x14ac:dyDescent="0.3">
      <c r="A111" t="s">
        <v>188</v>
      </c>
      <c r="B111"/>
      <c r="C111">
        <v>41913</v>
      </c>
      <c r="D111" t="s">
        <v>23</v>
      </c>
      <c r="E111" t="s">
        <v>15</v>
      </c>
      <c r="J111"/>
      <c r="K111"/>
      <c r="L111"/>
      <c r="M111"/>
      <c r="N111"/>
      <c r="O111"/>
      <c r="P111">
        <v>85</v>
      </c>
      <c r="Q111" s="5">
        <v>85</v>
      </c>
      <c r="R111" s="5">
        <v>85</v>
      </c>
      <c r="S111" s="5">
        <v>85</v>
      </c>
      <c r="T111" s="5">
        <v>85</v>
      </c>
      <c r="U111" s="5">
        <v>85</v>
      </c>
      <c r="V111" s="5">
        <v>85</v>
      </c>
      <c r="W111" s="5">
        <v>85</v>
      </c>
      <c r="X111" s="5">
        <v>85</v>
      </c>
    </row>
    <row r="112" spans="1:24" x14ac:dyDescent="0.3">
      <c r="A112" s="17" t="s">
        <v>91</v>
      </c>
      <c r="B112" s="15"/>
      <c r="C112" s="16"/>
      <c r="D112" s="14"/>
      <c r="E112" s="16"/>
      <c r="F112" s="16"/>
      <c r="G112" s="16"/>
      <c r="H112" s="16"/>
      <c r="I112" s="16"/>
      <c r="J112" s="14"/>
      <c r="K112" s="14"/>
      <c r="L112" s="15"/>
      <c r="N112" s="15"/>
      <c r="O112" s="15"/>
      <c r="P112" s="15"/>
      <c r="Q112" s="15"/>
      <c r="R112" s="15"/>
      <c r="S112" s="15"/>
      <c r="T112" s="44"/>
      <c r="U112" s="44"/>
      <c r="V112" s="44"/>
      <c r="W112" s="44"/>
      <c r="X112" s="44"/>
    </row>
    <row r="113" spans="1:24" x14ac:dyDescent="0.3">
      <c r="A113" t="s">
        <v>92</v>
      </c>
      <c r="B113" s="5">
        <v>285</v>
      </c>
      <c r="E113" t="s">
        <v>93</v>
      </c>
      <c r="L113" s="5">
        <v>285</v>
      </c>
      <c r="M113" s="40">
        <v>285</v>
      </c>
      <c r="N113" s="5">
        <v>285</v>
      </c>
      <c r="O113" s="5">
        <v>285</v>
      </c>
      <c r="P113" s="5">
        <v>285</v>
      </c>
      <c r="Q113" s="5">
        <v>285</v>
      </c>
      <c r="R113" s="5">
        <v>285</v>
      </c>
      <c r="S113" s="5">
        <v>285</v>
      </c>
      <c r="T113" s="5">
        <v>285</v>
      </c>
      <c r="U113" s="5">
        <v>285</v>
      </c>
      <c r="V113" s="5">
        <v>285</v>
      </c>
      <c r="W113" s="5">
        <v>285</v>
      </c>
      <c r="X113" s="5">
        <v>285</v>
      </c>
    </row>
    <row r="114" spans="1:24" x14ac:dyDescent="0.3">
      <c r="A114" t="s">
        <v>94</v>
      </c>
      <c r="B114" s="5">
        <v>258</v>
      </c>
      <c r="D114" s="3" t="s">
        <v>247</v>
      </c>
      <c r="E114" t="s">
        <v>246</v>
      </c>
      <c r="K114" s="41" t="s">
        <v>156</v>
      </c>
      <c r="L114" s="5">
        <v>18</v>
      </c>
      <c r="M114" s="40">
        <v>18</v>
      </c>
      <c r="N114" s="5">
        <v>18</v>
      </c>
      <c r="O114" s="5">
        <v>18</v>
      </c>
      <c r="P114" s="5">
        <v>18</v>
      </c>
      <c r="Q114" s="5">
        <v>18</v>
      </c>
      <c r="R114" s="5">
        <v>18</v>
      </c>
      <c r="S114" s="5">
        <v>18</v>
      </c>
      <c r="T114" s="5">
        <v>18</v>
      </c>
      <c r="U114" s="5">
        <v>258</v>
      </c>
      <c r="V114" s="5">
        <f>+U114</f>
        <v>258</v>
      </c>
      <c r="W114" s="5">
        <f>+V114</f>
        <v>258</v>
      </c>
      <c r="X114" s="5">
        <f>+W114</f>
        <v>258</v>
      </c>
    </row>
    <row r="115" spans="1:24" x14ac:dyDescent="0.3">
      <c r="A115" t="s">
        <v>95</v>
      </c>
      <c r="B115" s="5">
        <v>45</v>
      </c>
      <c r="E115" t="s">
        <v>154</v>
      </c>
      <c r="K115" s="41" t="s">
        <v>155</v>
      </c>
      <c r="L115" s="5">
        <v>45</v>
      </c>
      <c r="M115" s="40">
        <v>45</v>
      </c>
      <c r="N115" s="5">
        <v>45</v>
      </c>
      <c r="O115" s="5">
        <v>45</v>
      </c>
      <c r="P115" s="5">
        <v>45</v>
      </c>
      <c r="Q115" s="5">
        <v>45</v>
      </c>
      <c r="R115" s="5">
        <v>45</v>
      </c>
      <c r="S115" s="5">
        <v>45</v>
      </c>
      <c r="T115" s="5">
        <v>45</v>
      </c>
      <c r="U115" s="5">
        <v>45</v>
      </c>
      <c r="V115" s="5">
        <f t="shared" ref="V115:X117" si="2">+U115</f>
        <v>45</v>
      </c>
      <c r="W115" s="5">
        <f t="shared" si="2"/>
        <v>45</v>
      </c>
      <c r="X115" s="5">
        <f t="shared" si="2"/>
        <v>45</v>
      </c>
    </row>
    <row r="116" spans="1:24" x14ac:dyDescent="0.3">
      <c r="A116" t="s">
        <v>96</v>
      </c>
      <c r="B116" s="5">
        <v>36</v>
      </c>
      <c r="E116" t="s">
        <v>153</v>
      </c>
      <c r="L116" s="5">
        <v>36</v>
      </c>
      <c r="M116" s="40">
        <v>36</v>
      </c>
      <c r="N116" s="5">
        <v>36</v>
      </c>
      <c r="O116" s="5">
        <v>36</v>
      </c>
      <c r="P116" s="5">
        <v>36</v>
      </c>
      <c r="Q116" s="5">
        <v>36</v>
      </c>
      <c r="R116" s="5">
        <v>36</v>
      </c>
      <c r="S116" s="5">
        <v>36</v>
      </c>
      <c r="T116" s="5">
        <v>36</v>
      </c>
      <c r="U116" s="5">
        <v>36</v>
      </c>
      <c r="V116" s="5">
        <f t="shared" si="2"/>
        <v>36</v>
      </c>
      <c r="W116" s="5">
        <f t="shared" si="2"/>
        <v>36</v>
      </c>
      <c r="X116" s="5">
        <f t="shared" si="2"/>
        <v>36</v>
      </c>
    </row>
    <row r="117" spans="1:24" x14ac:dyDescent="0.3">
      <c r="A117" t="s">
        <v>97</v>
      </c>
      <c r="B117" s="5">
        <v>169</v>
      </c>
      <c r="C117" s="4">
        <v>43739</v>
      </c>
      <c r="D117" s="3" t="s">
        <v>23</v>
      </c>
      <c r="E117" t="s">
        <v>153</v>
      </c>
      <c r="M117" s="40"/>
      <c r="S117" s="5"/>
      <c r="U117" s="5">
        <v>169</v>
      </c>
      <c r="V117" s="5">
        <f t="shared" si="2"/>
        <v>169</v>
      </c>
      <c r="W117" s="5">
        <f t="shared" si="2"/>
        <v>169</v>
      </c>
      <c r="X117" s="5">
        <f t="shared" si="2"/>
        <v>169</v>
      </c>
    </row>
    <row r="118" spans="1:24" x14ac:dyDescent="0.3">
      <c r="A118" t="s">
        <v>98</v>
      </c>
      <c r="B118" s="5">
        <v>150</v>
      </c>
      <c r="C118" s="4">
        <v>39904</v>
      </c>
      <c r="D118" s="3" t="s">
        <v>23</v>
      </c>
      <c r="E118" t="s">
        <v>148</v>
      </c>
      <c r="F118" t="s">
        <v>99</v>
      </c>
      <c r="G118" t="s">
        <v>100</v>
      </c>
      <c r="H118" t="s">
        <v>101</v>
      </c>
      <c r="M118" s="40"/>
      <c r="S118" s="5"/>
    </row>
    <row r="119" spans="1:24" x14ac:dyDescent="0.3">
      <c r="A119" t="s">
        <v>102</v>
      </c>
      <c r="B119" s="5">
        <v>118.18</v>
      </c>
      <c r="C119" s="4">
        <v>40909</v>
      </c>
      <c r="M119" s="40"/>
      <c r="N119" s="45">
        <v>118</v>
      </c>
      <c r="O119" s="5">
        <v>118</v>
      </c>
      <c r="P119" s="5">
        <v>118</v>
      </c>
      <c r="Q119" s="5">
        <v>118</v>
      </c>
      <c r="R119" s="5">
        <v>118</v>
      </c>
      <c r="S119" s="5">
        <v>118</v>
      </c>
      <c r="T119" s="5">
        <v>118</v>
      </c>
      <c r="U119" s="5">
        <v>118</v>
      </c>
      <c r="V119" s="5">
        <f t="shared" ref="V119:X155" si="3">+U119</f>
        <v>118</v>
      </c>
      <c r="W119" s="5">
        <f t="shared" si="3"/>
        <v>118</v>
      </c>
      <c r="X119" s="5">
        <f t="shared" si="3"/>
        <v>118</v>
      </c>
    </row>
    <row r="120" spans="1:24" x14ac:dyDescent="0.3">
      <c r="A120" t="s">
        <v>103</v>
      </c>
      <c r="B120" s="5">
        <v>344</v>
      </c>
      <c r="C120" s="4">
        <v>39995</v>
      </c>
      <c r="D120" s="3" t="s">
        <v>23</v>
      </c>
      <c r="L120" s="5">
        <v>344</v>
      </c>
      <c r="M120" s="40">
        <v>344</v>
      </c>
      <c r="N120" s="5">
        <v>344</v>
      </c>
      <c r="O120" s="5">
        <v>344</v>
      </c>
      <c r="P120" s="5">
        <v>344</v>
      </c>
      <c r="Q120" s="5">
        <v>344</v>
      </c>
      <c r="R120" s="5">
        <v>344</v>
      </c>
      <c r="S120" s="5">
        <v>344</v>
      </c>
      <c r="T120" s="5">
        <v>344</v>
      </c>
      <c r="U120" s="5">
        <v>344</v>
      </c>
      <c r="V120" s="5">
        <f t="shared" si="3"/>
        <v>344</v>
      </c>
      <c r="W120" s="5">
        <f t="shared" si="3"/>
        <v>344</v>
      </c>
      <c r="X120" s="5">
        <f t="shared" si="3"/>
        <v>344</v>
      </c>
    </row>
    <row r="121" spans="1:24" x14ac:dyDescent="0.3">
      <c r="A121" t="s">
        <v>104</v>
      </c>
      <c r="B121" s="5">
        <v>1000</v>
      </c>
      <c r="C121" s="4">
        <v>43160</v>
      </c>
      <c r="D121" s="3" t="s">
        <v>23</v>
      </c>
      <c r="E121" t="s">
        <v>154</v>
      </c>
      <c r="F121">
        <v>1000</v>
      </c>
      <c r="L121" s="5">
        <v>54</v>
      </c>
      <c r="M121" s="40">
        <v>54</v>
      </c>
      <c r="N121" s="5">
        <v>54</v>
      </c>
      <c r="O121" s="5">
        <v>54</v>
      </c>
      <c r="P121" s="5">
        <v>54</v>
      </c>
      <c r="Q121" s="5">
        <v>54</v>
      </c>
      <c r="R121" s="5">
        <v>54</v>
      </c>
      <c r="S121" s="10">
        <v>1000</v>
      </c>
      <c r="T121" s="5">
        <v>1000</v>
      </c>
      <c r="U121" s="5">
        <v>1000</v>
      </c>
      <c r="V121" s="5">
        <f t="shared" si="3"/>
        <v>1000</v>
      </c>
      <c r="W121" s="5">
        <f t="shared" si="3"/>
        <v>1000</v>
      </c>
      <c r="X121" s="5">
        <f t="shared" si="3"/>
        <v>1000</v>
      </c>
    </row>
    <row r="122" spans="1:24" ht="43.2" x14ac:dyDescent="0.3">
      <c r="A122" s="3" t="s">
        <v>237</v>
      </c>
      <c r="B122" s="5">
        <v>590</v>
      </c>
      <c r="C122" s="4"/>
      <c r="D122" s="3" t="s">
        <v>23</v>
      </c>
      <c r="E122" t="s">
        <v>238</v>
      </c>
      <c r="M122" s="40"/>
      <c r="S122"/>
      <c r="U122" s="5">
        <v>590</v>
      </c>
      <c r="V122" s="5">
        <f t="shared" si="3"/>
        <v>590</v>
      </c>
      <c r="W122" s="5">
        <f t="shared" si="3"/>
        <v>590</v>
      </c>
      <c r="X122" s="5">
        <f t="shared" si="3"/>
        <v>590</v>
      </c>
    </row>
    <row r="123" spans="1:24" x14ac:dyDescent="0.3">
      <c r="A123" s="3" t="s">
        <v>241</v>
      </c>
      <c r="B123" s="5">
        <v>100</v>
      </c>
      <c r="C123" s="4"/>
      <c r="D123" s="3" t="s">
        <v>23</v>
      </c>
      <c r="E123" t="s">
        <v>238</v>
      </c>
      <c r="M123" s="40"/>
      <c r="S123"/>
      <c r="U123" s="5">
        <v>100</v>
      </c>
      <c r="V123" s="5">
        <f t="shared" si="3"/>
        <v>100</v>
      </c>
      <c r="W123" s="5">
        <f t="shared" si="3"/>
        <v>100</v>
      </c>
      <c r="X123" s="5">
        <f t="shared" si="3"/>
        <v>100</v>
      </c>
    </row>
    <row r="124" spans="1:24" x14ac:dyDescent="0.3">
      <c r="A124" s="3" t="s">
        <v>245</v>
      </c>
      <c r="B124" s="5">
        <v>559</v>
      </c>
      <c r="C124" s="4"/>
      <c r="D124" s="3" t="s">
        <v>23</v>
      </c>
      <c r="E124" t="s">
        <v>238</v>
      </c>
      <c r="M124" s="40"/>
      <c r="S124"/>
      <c r="U124" s="5">
        <v>559</v>
      </c>
      <c r="V124" s="5">
        <f t="shared" si="3"/>
        <v>559</v>
      </c>
      <c r="W124" s="5">
        <f t="shared" si="3"/>
        <v>559</v>
      </c>
      <c r="X124" s="5">
        <f t="shared" si="3"/>
        <v>559</v>
      </c>
    </row>
    <row r="125" spans="1:24" x14ac:dyDescent="0.3">
      <c r="A125" s="3" t="s">
        <v>256</v>
      </c>
      <c r="B125" s="5">
        <f>1368+72.25</f>
        <v>1440.25</v>
      </c>
      <c r="C125" s="4">
        <v>44013</v>
      </c>
      <c r="D125" s="3" t="s">
        <v>23</v>
      </c>
      <c r="E125" t="s">
        <v>221</v>
      </c>
      <c r="R125" s="36"/>
      <c r="S125"/>
      <c r="V125" s="5">
        <v>1368</v>
      </c>
      <c r="W125" s="5">
        <v>1368</v>
      </c>
      <c r="X125" s="5">
        <v>1368</v>
      </c>
    </row>
    <row r="126" spans="1:24" x14ac:dyDescent="0.3">
      <c r="A126" s="3" t="s">
        <v>257</v>
      </c>
      <c r="B126" s="5">
        <f>40+24.86+13.9+23.32</f>
        <v>102.08000000000001</v>
      </c>
      <c r="C126" s="4">
        <v>44013</v>
      </c>
      <c r="D126" s="3" t="s">
        <v>23</v>
      </c>
      <c r="E126" t="s">
        <v>221</v>
      </c>
      <c r="R126" s="36"/>
      <c r="S126"/>
      <c r="V126" s="5">
        <v>102</v>
      </c>
      <c r="W126" s="5">
        <v>102</v>
      </c>
      <c r="X126" s="5">
        <v>102</v>
      </c>
    </row>
    <row r="127" spans="1:24" x14ac:dyDescent="0.3">
      <c r="A127" s="3" t="s">
        <v>258</v>
      </c>
      <c r="B127" s="5">
        <f>77.56+4.17</f>
        <v>81.73</v>
      </c>
      <c r="C127" s="4">
        <v>44166</v>
      </c>
      <c r="D127" s="3" t="s">
        <v>23</v>
      </c>
      <c r="E127" t="s">
        <v>221</v>
      </c>
      <c r="R127" s="36"/>
      <c r="S127"/>
      <c r="V127" s="5">
        <v>82</v>
      </c>
      <c r="W127" s="5">
        <v>82</v>
      </c>
      <c r="X127" s="5">
        <v>82</v>
      </c>
    </row>
    <row r="128" spans="1:24" x14ac:dyDescent="0.3">
      <c r="A128" s="3" t="s">
        <v>259</v>
      </c>
      <c r="B128" s="5">
        <v>32</v>
      </c>
      <c r="C128" s="4">
        <v>44197</v>
      </c>
      <c r="D128" s="3" t="s">
        <v>23</v>
      </c>
      <c r="E128" t="s">
        <v>221</v>
      </c>
      <c r="R128" s="36"/>
      <c r="S128"/>
      <c r="V128" s="5">
        <v>32</v>
      </c>
      <c r="W128" s="5">
        <v>32</v>
      </c>
      <c r="X128" s="5">
        <v>32</v>
      </c>
    </row>
    <row r="129" spans="1:24" ht="43.2" x14ac:dyDescent="0.3">
      <c r="A129" t="s">
        <v>79</v>
      </c>
      <c r="B129" s="5">
        <v>775</v>
      </c>
      <c r="C129" s="4">
        <v>40210</v>
      </c>
      <c r="D129" s="3" t="s">
        <v>23</v>
      </c>
      <c r="F129" t="s">
        <v>70</v>
      </c>
      <c r="G129" t="s">
        <v>105</v>
      </c>
      <c r="H129" t="s">
        <v>76</v>
      </c>
      <c r="I129">
        <v>2015</v>
      </c>
      <c r="J129" s="3" t="s">
        <v>106</v>
      </c>
      <c r="K129" s="3" t="s">
        <v>189</v>
      </c>
      <c r="L129" s="5">
        <v>775</v>
      </c>
      <c r="M129" s="12">
        <v>775</v>
      </c>
      <c r="N129" s="5">
        <v>775</v>
      </c>
      <c r="O129" s="5">
        <v>775</v>
      </c>
      <c r="P129" s="5">
        <v>775</v>
      </c>
      <c r="Q129" s="5">
        <v>775</v>
      </c>
      <c r="R129" s="5">
        <v>775</v>
      </c>
      <c r="S129" s="5">
        <v>775</v>
      </c>
      <c r="T129" s="5">
        <v>775</v>
      </c>
      <c r="U129" s="5">
        <v>775</v>
      </c>
      <c r="V129" s="5">
        <f t="shared" si="3"/>
        <v>775</v>
      </c>
      <c r="W129" s="5">
        <f t="shared" si="3"/>
        <v>775</v>
      </c>
      <c r="X129" s="5">
        <f t="shared" si="3"/>
        <v>775</v>
      </c>
    </row>
    <row r="130" spans="1:24" x14ac:dyDescent="0.3">
      <c r="A130" t="s">
        <v>107</v>
      </c>
      <c r="I130" s="3"/>
      <c r="S130" s="5"/>
      <c r="V130" s="5"/>
      <c r="W130" s="5"/>
      <c r="X130" s="5"/>
    </row>
    <row r="131" spans="1:24" x14ac:dyDescent="0.3">
      <c r="A131" t="s">
        <v>108</v>
      </c>
      <c r="S131" s="5"/>
      <c r="V131" s="5"/>
      <c r="W131" s="5"/>
      <c r="X131" s="5"/>
    </row>
    <row r="132" spans="1:24" x14ac:dyDescent="0.3">
      <c r="A132" t="s">
        <v>229</v>
      </c>
      <c r="B132" s="5">
        <v>182.5</v>
      </c>
      <c r="C132" s="4">
        <v>43497</v>
      </c>
      <c r="D132" s="3" t="s">
        <v>23</v>
      </c>
      <c r="E132" t="s">
        <v>148</v>
      </c>
      <c r="F132">
        <v>200</v>
      </c>
      <c r="S132" s="5"/>
      <c r="T132" s="5">
        <v>182.5</v>
      </c>
      <c r="U132" s="5">
        <v>182.5</v>
      </c>
      <c r="V132" s="5">
        <f t="shared" si="3"/>
        <v>182.5</v>
      </c>
      <c r="W132" s="5">
        <f t="shared" si="3"/>
        <v>182.5</v>
      </c>
      <c r="X132" s="5">
        <f t="shared" si="3"/>
        <v>182.5</v>
      </c>
    </row>
    <row r="133" spans="1:24" x14ac:dyDescent="0.3">
      <c r="A133" t="s">
        <v>231</v>
      </c>
      <c r="C133" s="4"/>
      <c r="S133" s="5"/>
      <c r="T133" s="5">
        <v>39.979999999999997</v>
      </c>
      <c r="U133" s="5">
        <v>39.979999999999997</v>
      </c>
      <c r="V133" s="5">
        <f t="shared" si="3"/>
        <v>39.979999999999997</v>
      </c>
      <c r="W133" s="5">
        <f t="shared" si="3"/>
        <v>39.979999999999997</v>
      </c>
      <c r="X133" s="5">
        <f t="shared" si="3"/>
        <v>39.979999999999997</v>
      </c>
    </row>
    <row r="134" spans="1:24" x14ac:dyDescent="0.3">
      <c r="A134" t="s">
        <v>232</v>
      </c>
      <c r="C134" s="4"/>
      <c r="S134" s="5"/>
      <c r="T134" s="5">
        <v>19.16</v>
      </c>
      <c r="U134" s="5">
        <v>19.16</v>
      </c>
      <c r="V134" s="5">
        <f t="shared" si="3"/>
        <v>19.16</v>
      </c>
      <c r="W134" s="5">
        <f t="shared" si="3"/>
        <v>19.16</v>
      </c>
      <c r="X134" s="5">
        <f t="shared" si="3"/>
        <v>19.16</v>
      </c>
    </row>
    <row r="135" spans="1:24" ht="43.2" x14ac:dyDescent="0.3">
      <c r="A135" t="s">
        <v>109</v>
      </c>
      <c r="B135" s="5" t="s">
        <v>110</v>
      </c>
      <c r="C135" s="4">
        <v>40360</v>
      </c>
      <c r="D135" s="3" t="s">
        <v>23</v>
      </c>
      <c r="E135" s="33" t="s">
        <v>212</v>
      </c>
      <c r="F135" s="23"/>
      <c r="H135" t="s">
        <v>111</v>
      </c>
      <c r="I135" s="4">
        <v>42795</v>
      </c>
      <c r="J135" s="3" t="s">
        <v>206</v>
      </c>
      <c r="K135" s="3" t="s">
        <v>207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f t="shared" si="3"/>
        <v>0</v>
      </c>
      <c r="W135" s="5">
        <f t="shared" si="3"/>
        <v>0</v>
      </c>
      <c r="X135" s="5">
        <f t="shared" si="3"/>
        <v>0</v>
      </c>
    </row>
    <row r="136" spans="1:24" x14ac:dyDescent="0.3">
      <c r="A136" t="s">
        <v>112</v>
      </c>
      <c r="B136" s="5">
        <v>274.17</v>
      </c>
      <c r="C136" s="4">
        <v>42125</v>
      </c>
      <c r="D136" s="3" t="s">
        <v>23</v>
      </c>
      <c r="E136" t="s">
        <v>221</v>
      </c>
      <c r="Q136" s="5">
        <v>275</v>
      </c>
      <c r="R136" s="5">
        <v>275</v>
      </c>
      <c r="S136" s="5">
        <v>275</v>
      </c>
      <c r="T136" s="5">
        <v>275</v>
      </c>
      <c r="U136" s="5">
        <v>275</v>
      </c>
      <c r="V136" s="5">
        <f t="shared" si="3"/>
        <v>275</v>
      </c>
      <c r="W136" s="5">
        <f t="shared" si="3"/>
        <v>275</v>
      </c>
      <c r="X136" s="5">
        <f t="shared" si="3"/>
        <v>275</v>
      </c>
    </row>
    <row r="137" spans="1:24" x14ac:dyDescent="0.3">
      <c r="A137" t="s">
        <v>220</v>
      </c>
      <c r="B137" s="5">
        <v>250</v>
      </c>
      <c r="C137" s="4">
        <v>43009</v>
      </c>
      <c r="E137" t="s">
        <v>221</v>
      </c>
      <c r="S137" s="5">
        <v>250</v>
      </c>
      <c r="T137" s="5">
        <v>250</v>
      </c>
      <c r="U137" s="5">
        <v>250</v>
      </c>
      <c r="V137" s="5">
        <f t="shared" si="3"/>
        <v>250</v>
      </c>
      <c r="W137" s="5">
        <f t="shared" si="3"/>
        <v>250</v>
      </c>
      <c r="X137" s="5">
        <f t="shared" si="3"/>
        <v>250</v>
      </c>
    </row>
    <row r="138" spans="1:24" x14ac:dyDescent="0.3">
      <c r="A138" t="s">
        <v>113</v>
      </c>
      <c r="S138" s="5"/>
      <c r="V138" s="5"/>
      <c r="W138" s="5"/>
      <c r="X138" s="5"/>
    </row>
    <row r="139" spans="1:24" x14ac:dyDescent="0.3">
      <c r="A139" t="s">
        <v>126</v>
      </c>
      <c r="B139" s="5">
        <v>6.6</v>
      </c>
      <c r="C139" s="4">
        <v>44256</v>
      </c>
      <c r="D139" s="3" t="s">
        <v>23</v>
      </c>
      <c r="S139" s="5"/>
      <c r="V139" s="5">
        <v>7</v>
      </c>
      <c r="W139" s="5">
        <v>7</v>
      </c>
      <c r="X139" s="5">
        <v>7</v>
      </c>
    </row>
    <row r="140" spans="1:24" x14ac:dyDescent="0.3">
      <c r="A140" t="s">
        <v>227</v>
      </c>
      <c r="B140" s="5" t="s">
        <v>70</v>
      </c>
      <c r="C140" s="4">
        <v>40269</v>
      </c>
      <c r="D140" s="3" t="s">
        <v>23</v>
      </c>
      <c r="G140" t="s">
        <v>114</v>
      </c>
      <c r="H140" t="s">
        <v>37</v>
      </c>
      <c r="S140" s="5"/>
      <c r="V140" s="5"/>
      <c r="W140" s="5"/>
      <c r="X140" s="5"/>
    </row>
    <row r="141" spans="1:24" x14ac:dyDescent="0.3">
      <c r="A141" t="s">
        <v>226</v>
      </c>
      <c r="B141" s="5">
        <v>280</v>
      </c>
      <c r="C141" s="4">
        <v>43374</v>
      </c>
      <c r="D141" s="3" t="s">
        <v>23</v>
      </c>
      <c r="E141" t="s">
        <v>12</v>
      </c>
      <c r="F141">
        <v>300</v>
      </c>
      <c r="S141" s="5"/>
      <c r="T141" s="5">
        <v>280</v>
      </c>
      <c r="U141" s="5">
        <v>280</v>
      </c>
      <c r="V141" s="5">
        <f t="shared" si="3"/>
        <v>280</v>
      </c>
      <c r="W141" s="5">
        <f t="shared" si="3"/>
        <v>280</v>
      </c>
      <c r="X141" s="5">
        <f t="shared" si="3"/>
        <v>280</v>
      </c>
    </row>
    <row r="142" spans="1:24" x14ac:dyDescent="0.3">
      <c r="A142" t="s">
        <v>115</v>
      </c>
      <c r="B142" s="5">
        <v>60</v>
      </c>
      <c r="C142" s="4">
        <v>40210</v>
      </c>
      <c r="D142" s="3" t="s">
        <v>23</v>
      </c>
      <c r="G142" t="s">
        <v>116</v>
      </c>
      <c r="H142" t="s">
        <v>46</v>
      </c>
      <c r="M142" s="12">
        <v>60</v>
      </c>
      <c r="N142" s="5">
        <v>60</v>
      </c>
      <c r="O142" s="5">
        <v>60</v>
      </c>
      <c r="P142" s="5">
        <v>60</v>
      </c>
      <c r="Q142" s="5">
        <v>60</v>
      </c>
      <c r="R142" s="5">
        <v>60</v>
      </c>
      <c r="S142" s="5">
        <v>60</v>
      </c>
      <c r="T142" s="5">
        <v>60</v>
      </c>
      <c r="U142" s="5">
        <v>60</v>
      </c>
      <c r="V142" s="5">
        <f t="shared" si="3"/>
        <v>60</v>
      </c>
      <c r="W142" s="5">
        <f t="shared" si="3"/>
        <v>60</v>
      </c>
      <c r="X142" s="5">
        <f t="shared" si="3"/>
        <v>60</v>
      </c>
    </row>
    <row r="143" spans="1:24" x14ac:dyDescent="0.3">
      <c r="A143" t="s">
        <v>193</v>
      </c>
      <c r="C143" s="4">
        <v>38534</v>
      </c>
      <c r="D143" s="3" t="s">
        <v>23</v>
      </c>
      <c r="E143" t="s">
        <v>117</v>
      </c>
      <c r="F143" t="s">
        <v>118</v>
      </c>
      <c r="G143" t="s">
        <v>119</v>
      </c>
      <c r="H143" t="s">
        <v>46</v>
      </c>
      <c r="M143" s="12">
        <v>100</v>
      </c>
      <c r="N143" s="5">
        <v>100</v>
      </c>
      <c r="O143" s="5">
        <v>100</v>
      </c>
      <c r="P143" s="5">
        <v>100</v>
      </c>
      <c r="Q143" s="5">
        <v>100</v>
      </c>
      <c r="R143" s="5">
        <v>100</v>
      </c>
      <c r="S143" s="5">
        <v>100</v>
      </c>
      <c r="T143" s="5">
        <v>100</v>
      </c>
      <c r="U143" s="5">
        <v>100</v>
      </c>
      <c r="V143" s="5">
        <f t="shared" si="3"/>
        <v>100</v>
      </c>
      <c r="W143" s="5">
        <f t="shared" si="3"/>
        <v>100</v>
      </c>
      <c r="X143" s="5">
        <f t="shared" si="3"/>
        <v>100</v>
      </c>
    </row>
    <row r="144" spans="1:24" x14ac:dyDescent="0.3">
      <c r="A144" t="s">
        <v>121</v>
      </c>
      <c r="B144" s="5">
        <v>100</v>
      </c>
      <c r="C144" s="4"/>
      <c r="E144" t="s">
        <v>218</v>
      </c>
      <c r="F144">
        <v>100</v>
      </c>
      <c r="S144" s="5">
        <v>20</v>
      </c>
      <c r="T144" s="5">
        <v>20</v>
      </c>
      <c r="U144" s="5">
        <v>20</v>
      </c>
      <c r="V144" s="5">
        <f t="shared" si="3"/>
        <v>20</v>
      </c>
      <c r="W144" s="5">
        <f t="shared" si="3"/>
        <v>20</v>
      </c>
      <c r="X144" s="5">
        <f t="shared" si="3"/>
        <v>20</v>
      </c>
    </row>
    <row r="145" spans="1:24" x14ac:dyDescent="0.3">
      <c r="A145" t="s">
        <v>222</v>
      </c>
      <c r="S145" s="5">
        <v>20</v>
      </c>
      <c r="T145" s="5">
        <v>20</v>
      </c>
      <c r="U145" s="5">
        <v>20</v>
      </c>
      <c r="V145" s="5">
        <f t="shared" si="3"/>
        <v>20</v>
      </c>
      <c r="W145" s="5">
        <f t="shared" si="3"/>
        <v>20</v>
      </c>
      <c r="X145" s="5">
        <f t="shared" si="3"/>
        <v>20</v>
      </c>
    </row>
    <row r="146" spans="1:24" x14ac:dyDescent="0.3">
      <c r="A146" s="3" t="s">
        <v>122</v>
      </c>
      <c r="B146" s="5" t="s">
        <v>123</v>
      </c>
      <c r="C146" s="4">
        <v>40360</v>
      </c>
      <c r="D146" s="3" t="s">
        <v>23</v>
      </c>
      <c r="E146" t="s">
        <v>12</v>
      </c>
      <c r="G146" t="s">
        <v>75</v>
      </c>
      <c r="H146" t="s">
        <v>76</v>
      </c>
      <c r="V146" s="5"/>
      <c r="W146" s="5"/>
      <c r="X146" s="5"/>
    </row>
    <row r="147" spans="1:24" x14ac:dyDescent="0.3">
      <c r="A147" s="3" t="s">
        <v>124</v>
      </c>
      <c r="V147" s="5"/>
      <c r="W147" s="5"/>
      <c r="X147" s="5"/>
    </row>
    <row r="148" spans="1:24" x14ac:dyDescent="0.3">
      <c r="A148" s="3" t="s">
        <v>125</v>
      </c>
      <c r="V148" s="5"/>
      <c r="W148" s="5"/>
      <c r="X148" s="5"/>
    </row>
    <row r="149" spans="1:24" x14ac:dyDescent="0.3">
      <c r="A149" s="3" t="s">
        <v>126</v>
      </c>
      <c r="V149" s="5"/>
      <c r="W149" s="5"/>
      <c r="X149" s="5"/>
    </row>
    <row r="150" spans="1:24" x14ac:dyDescent="0.3">
      <c r="A150" s="3" t="s">
        <v>127</v>
      </c>
      <c r="V150" s="5"/>
      <c r="W150" s="5"/>
      <c r="X150" s="5"/>
    </row>
    <row r="151" spans="1:24" x14ac:dyDescent="0.3">
      <c r="A151" s="3" t="s">
        <v>128</v>
      </c>
      <c r="V151" s="5"/>
      <c r="W151" s="5"/>
      <c r="X151" s="5"/>
    </row>
    <row r="152" spans="1:24" x14ac:dyDescent="0.3">
      <c r="A152" s="3" t="s">
        <v>129</v>
      </c>
      <c r="V152" s="5"/>
      <c r="W152" s="5"/>
      <c r="X152" s="5"/>
    </row>
    <row r="153" spans="1:24" x14ac:dyDescent="0.3">
      <c r="A153" s="3" t="s">
        <v>130</v>
      </c>
      <c r="B153" s="5">
        <v>29.15</v>
      </c>
      <c r="C153" s="4">
        <v>40969</v>
      </c>
      <c r="D153" s="3" t="s">
        <v>23</v>
      </c>
      <c r="E153" s="33" t="s">
        <v>219</v>
      </c>
      <c r="M153" s="12">
        <v>30</v>
      </c>
      <c r="N153" s="5">
        <v>30</v>
      </c>
      <c r="O153" s="5">
        <v>30</v>
      </c>
      <c r="P153" s="5">
        <v>30</v>
      </c>
      <c r="Q153" s="5">
        <v>30</v>
      </c>
      <c r="R153" s="5">
        <v>30</v>
      </c>
      <c r="S153" s="5"/>
      <c r="V153" s="5"/>
      <c r="W153" s="5"/>
      <c r="X153" s="5"/>
    </row>
    <row r="154" spans="1:24" x14ac:dyDescent="0.3">
      <c r="A154" s="3" t="s">
        <v>216</v>
      </c>
      <c r="B154" s="5">
        <v>23</v>
      </c>
      <c r="C154" s="4">
        <v>43160</v>
      </c>
      <c r="D154" s="3" t="s">
        <v>23</v>
      </c>
      <c r="E154" t="s">
        <v>148</v>
      </c>
      <c r="S154" s="5">
        <v>23</v>
      </c>
      <c r="T154" s="5">
        <v>23</v>
      </c>
      <c r="U154" s="5">
        <v>23</v>
      </c>
      <c r="V154" s="5">
        <f t="shared" si="3"/>
        <v>23</v>
      </c>
      <c r="W154" s="5">
        <f t="shared" si="3"/>
        <v>23</v>
      </c>
      <c r="X154" s="5">
        <f t="shared" si="3"/>
        <v>23</v>
      </c>
    </row>
    <row r="155" spans="1:24" x14ac:dyDescent="0.3">
      <c r="A155" s="3" t="s">
        <v>217</v>
      </c>
      <c r="B155" s="5">
        <v>18</v>
      </c>
      <c r="C155" s="4">
        <v>43160</v>
      </c>
      <c r="D155" s="3" t="s">
        <v>23</v>
      </c>
      <c r="E155" t="s">
        <v>148</v>
      </c>
      <c r="S155" s="5">
        <v>18</v>
      </c>
      <c r="T155" s="5">
        <v>18</v>
      </c>
      <c r="U155" s="5">
        <v>18</v>
      </c>
      <c r="V155" s="5">
        <f t="shared" si="3"/>
        <v>18</v>
      </c>
      <c r="W155" s="5">
        <f t="shared" si="3"/>
        <v>18</v>
      </c>
      <c r="X155" s="5">
        <f t="shared" si="3"/>
        <v>18</v>
      </c>
    </row>
    <row r="156" spans="1:24" x14ac:dyDescent="0.3">
      <c r="A156" s="3" t="s">
        <v>131</v>
      </c>
    </row>
    <row r="157" spans="1:24" x14ac:dyDescent="0.3">
      <c r="A157" s="3" t="s">
        <v>132</v>
      </c>
    </row>
    <row r="158" spans="1:24" x14ac:dyDescent="0.3">
      <c r="A158" s="3" t="s">
        <v>133</v>
      </c>
    </row>
    <row r="159" spans="1:24" x14ac:dyDescent="0.3">
      <c r="A159" s="3" t="s">
        <v>134</v>
      </c>
    </row>
    <row r="160" spans="1:24" x14ac:dyDescent="0.3">
      <c r="A160" s="3" t="s">
        <v>135</v>
      </c>
    </row>
    <row r="161" spans="1:24" x14ac:dyDescent="0.3">
      <c r="A161" s="3" t="s">
        <v>136</v>
      </c>
    </row>
    <row r="162" spans="1:24" x14ac:dyDescent="0.3">
      <c r="A162" s="3" t="s">
        <v>120</v>
      </c>
      <c r="B162" s="5">
        <v>16.66</v>
      </c>
      <c r="C162" s="4">
        <v>42430</v>
      </c>
      <c r="D162" s="3" t="s">
        <v>23</v>
      </c>
      <c r="Q162" s="5">
        <v>17</v>
      </c>
      <c r="R162" s="5">
        <v>17</v>
      </c>
      <c r="S162" s="10">
        <v>17</v>
      </c>
      <c r="T162" s="5">
        <v>17</v>
      </c>
      <c r="U162" s="5">
        <v>17</v>
      </c>
      <c r="V162" s="5">
        <f>+U162</f>
        <v>17</v>
      </c>
      <c r="W162" s="5">
        <f>+V162</f>
        <v>17</v>
      </c>
      <c r="X162" s="5">
        <f>+W162</f>
        <v>17</v>
      </c>
    </row>
    <row r="163" spans="1:24" x14ac:dyDescent="0.3">
      <c r="A163" s="3" t="s">
        <v>252</v>
      </c>
      <c r="B163" s="5">
        <v>20.83</v>
      </c>
      <c r="C163" s="4">
        <v>44225</v>
      </c>
      <c r="D163" s="3" t="s">
        <v>23</v>
      </c>
      <c r="V163" s="5">
        <v>21</v>
      </c>
      <c r="W163" s="5">
        <v>21</v>
      </c>
      <c r="X163" s="5">
        <v>21</v>
      </c>
    </row>
    <row r="164" spans="1:24" x14ac:dyDescent="0.3">
      <c r="A164" s="3" t="s">
        <v>260</v>
      </c>
      <c r="C164" s="4"/>
      <c r="V164" s="5"/>
      <c r="W164" s="5"/>
      <c r="X164" s="5"/>
    </row>
    <row r="165" spans="1:24" x14ac:dyDescent="0.3">
      <c r="A165" s="3" t="s">
        <v>261</v>
      </c>
      <c r="B165" s="5">
        <v>22.99</v>
      </c>
      <c r="C165" s="4" t="s">
        <v>262</v>
      </c>
      <c r="D165" s="3" t="s">
        <v>23</v>
      </c>
      <c r="W165" s="5">
        <v>22.99</v>
      </c>
      <c r="X165" s="5">
        <v>22.99</v>
      </c>
    </row>
    <row r="166" spans="1:24" x14ac:dyDescent="0.3">
      <c r="A166" s="3" t="s">
        <v>263</v>
      </c>
      <c r="B166" s="5">
        <v>14.98</v>
      </c>
      <c r="C166" s="4" t="s">
        <v>264</v>
      </c>
      <c r="D166" s="3" t="s">
        <v>23</v>
      </c>
      <c r="E166" t="s">
        <v>148</v>
      </c>
      <c r="W166" s="5">
        <v>14.98</v>
      </c>
      <c r="X166" s="5">
        <v>14.98</v>
      </c>
    </row>
    <row r="167" spans="1:24" x14ac:dyDescent="0.3">
      <c r="A167" s="3" t="s">
        <v>265</v>
      </c>
      <c r="B167" s="5">
        <v>15.99</v>
      </c>
      <c r="C167" s="4" t="s">
        <v>266</v>
      </c>
      <c r="D167" s="3" t="s">
        <v>23</v>
      </c>
      <c r="E167" t="s">
        <v>11</v>
      </c>
      <c r="W167" s="5">
        <v>15.99</v>
      </c>
      <c r="X167" s="5">
        <v>15.99</v>
      </c>
    </row>
    <row r="168" spans="1:24" x14ac:dyDescent="0.3">
      <c r="A168" s="3" t="s">
        <v>275</v>
      </c>
      <c r="B168" s="5">
        <v>152.72</v>
      </c>
      <c r="C168" s="4" t="s">
        <v>276</v>
      </c>
      <c r="D168" s="3" t="s">
        <v>23</v>
      </c>
      <c r="E168" t="s">
        <v>11</v>
      </c>
      <c r="W168" s="5">
        <v>152.72</v>
      </c>
      <c r="X168" s="5">
        <v>152.72</v>
      </c>
    </row>
    <row r="169" spans="1:24" x14ac:dyDescent="0.3">
      <c r="A169" s="3" t="s">
        <v>277</v>
      </c>
      <c r="B169" s="5">
        <v>83.38</v>
      </c>
      <c r="C169" s="4" t="s">
        <v>278</v>
      </c>
      <c r="D169" s="3" t="s">
        <v>23</v>
      </c>
      <c r="E169" t="s">
        <v>11</v>
      </c>
      <c r="W169" s="5">
        <v>83.38</v>
      </c>
      <c r="X169" s="5">
        <v>83.38</v>
      </c>
    </row>
    <row r="170" spans="1:24" x14ac:dyDescent="0.3">
      <c r="A170" s="3" t="s">
        <v>281</v>
      </c>
      <c r="B170" s="5">
        <v>1166.3900000000001</v>
      </c>
      <c r="C170" s="4" t="s">
        <v>280</v>
      </c>
      <c r="D170" s="3" t="s">
        <v>23</v>
      </c>
      <c r="E170" t="s">
        <v>282</v>
      </c>
      <c r="W170" s="5">
        <v>1166.3900000000001</v>
      </c>
      <c r="X170" s="5">
        <v>1166.3900000000001</v>
      </c>
    </row>
    <row r="171" spans="1:24" x14ac:dyDescent="0.3">
      <c r="A171" s="3" t="s">
        <v>290</v>
      </c>
      <c r="B171" s="5">
        <v>137.71</v>
      </c>
      <c r="C171" s="4" t="s">
        <v>278</v>
      </c>
      <c r="D171" s="3" t="s">
        <v>23</v>
      </c>
      <c r="E171" t="s">
        <v>11</v>
      </c>
      <c r="W171" s="5">
        <v>137.71</v>
      </c>
      <c r="X171" s="5">
        <v>137.71</v>
      </c>
    </row>
    <row r="172" spans="1:24" x14ac:dyDescent="0.3">
      <c r="A172" s="3"/>
      <c r="C172" s="4"/>
      <c r="V172" s="5"/>
      <c r="W172" s="5"/>
    </row>
    <row r="173" spans="1:24" x14ac:dyDescent="0.3">
      <c r="A173" s="3"/>
      <c r="C173" s="4"/>
      <c r="V173" s="5"/>
      <c r="W173" s="5"/>
    </row>
    <row r="174" spans="1:24" x14ac:dyDescent="0.3">
      <c r="A174" s="3"/>
      <c r="C174" s="4"/>
      <c r="V174" s="5"/>
      <c r="W174" s="5"/>
    </row>
    <row r="175" spans="1:24" x14ac:dyDescent="0.3">
      <c r="A175" s="1" t="s">
        <v>192</v>
      </c>
      <c r="M175" s="12">
        <f t="shared" ref="M175:R175" si="4">SUM(M4:M162)</f>
        <v>296861</v>
      </c>
      <c r="N175" s="5">
        <f t="shared" si="4"/>
        <v>296979</v>
      </c>
      <c r="O175" s="20">
        <f t="shared" si="4"/>
        <v>298945</v>
      </c>
      <c r="P175" s="19">
        <f t="shared" si="4"/>
        <v>370116</v>
      </c>
      <c r="Q175" s="8">
        <f t="shared" si="4"/>
        <v>404805</v>
      </c>
      <c r="R175" s="8">
        <f t="shared" si="4"/>
        <v>409444</v>
      </c>
      <c r="S175" s="39">
        <f>SUM(S4:S163)</f>
        <v>412360</v>
      </c>
      <c r="T175" s="39">
        <f>SUM(T4:T163)</f>
        <v>414025.63999999996</v>
      </c>
      <c r="U175" s="39">
        <f>SUM(U4:U163)</f>
        <v>429646.63999999996</v>
      </c>
      <c r="V175" s="39">
        <f>SUM(V4:V163)</f>
        <v>432263.63999999996</v>
      </c>
      <c r="W175" s="39">
        <f>SUM(W4:W172)</f>
        <v>440742.38999999984</v>
      </c>
      <c r="X175" s="39">
        <f>SUM(X4:X172)</f>
        <v>441804.38999999984</v>
      </c>
    </row>
    <row r="176" spans="1:24" x14ac:dyDescent="0.3">
      <c r="R176" s="5">
        <f>Q175</f>
        <v>404805</v>
      </c>
      <c r="S176" s="5">
        <f>R175</f>
        <v>409444</v>
      </c>
      <c r="T176" s="5">
        <f>S175</f>
        <v>412360</v>
      </c>
      <c r="U176" s="5">
        <f>T175</f>
        <v>414025.63999999996</v>
      </c>
      <c r="V176" s="5">
        <f>+U175</f>
        <v>429646.63999999996</v>
      </c>
      <c r="W176" s="5">
        <f>+V175</f>
        <v>432263.63999999996</v>
      </c>
      <c r="X176" s="5">
        <f>+W175</f>
        <v>440742.38999999984</v>
      </c>
    </row>
    <row r="177" spans="1:24" x14ac:dyDescent="0.3">
      <c r="R177" s="30">
        <f t="shared" ref="R177:X177" si="5">R175-R176</f>
        <v>4639</v>
      </c>
      <c r="S177" s="30">
        <f t="shared" si="5"/>
        <v>2916</v>
      </c>
      <c r="T177" s="30">
        <f t="shared" si="5"/>
        <v>1665.6399999999558</v>
      </c>
      <c r="U177" s="30">
        <f t="shared" si="5"/>
        <v>15621</v>
      </c>
      <c r="V177" s="30">
        <f t="shared" si="5"/>
        <v>2617</v>
      </c>
      <c r="W177" s="30">
        <f t="shared" si="5"/>
        <v>8478.7499999998836</v>
      </c>
      <c r="X177" s="30">
        <f t="shared" si="5"/>
        <v>1062</v>
      </c>
    </row>
    <row r="179" spans="1:24" x14ac:dyDescent="0.3">
      <c r="A179" s="1" t="s">
        <v>137</v>
      </c>
    </row>
    <row r="180" spans="1:24" x14ac:dyDescent="0.3">
      <c r="A180" t="s">
        <v>138</v>
      </c>
    </row>
    <row r="181" spans="1:24" x14ac:dyDescent="0.3">
      <c r="A181" t="s">
        <v>139</v>
      </c>
    </row>
    <row r="182" spans="1:24" x14ac:dyDescent="0.3">
      <c r="A182" t="s">
        <v>140</v>
      </c>
    </row>
    <row r="183" spans="1:24" x14ac:dyDescent="0.3">
      <c r="A183" t="s">
        <v>141</v>
      </c>
    </row>
    <row r="184" spans="1:24" x14ac:dyDescent="0.3">
      <c r="A184" t="s">
        <v>142</v>
      </c>
    </row>
    <row r="185" spans="1:24" x14ac:dyDescent="0.3">
      <c r="A185" t="s">
        <v>143</v>
      </c>
    </row>
  </sheetData>
  <mergeCells count="2">
    <mergeCell ref="L2:R2"/>
    <mergeCell ref="D68:D69"/>
  </mergeCells>
  <pageMargins left="0.7" right="0.7" top="0.75" bottom="0.75" header="0.3" footer="0.3"/>
  <pageSetup paperSize="9" scale="73" fitToHeight="0" orientation="landscape" r:id="rId1"/>
  <ignoredErrors>
    <ignoredError sqref="N175:Q1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2023-05-10T11:53:49Z</dcterms:modified>
</cp:coreProperties>
</file>